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Budget Worksheet" sheetId="1" r:id="rId1"/>
    <sheet name="Exampe Worksheet" sheetId="2" r:id="rId2"/>
    <sheet name="Worksheet Instructions" sheetId="3" r:id="rId3"/>
  </sheets>
  <definedNames>
    <definedName name="_xlnm.Print_Titles" localSheetId="0">'Budget Worksheet'!$1:$5</definedName>
  </definedNames>
  <calcPr fullCalcOnLoad="1"/>
</workbook>
</file>

<file path=xl/sharedStrings.xml><?xml version="1.0" encoding="utf-8"?>
<sst xmlns="http://schemas.openxmlformats.org/spreadsheetml/2006/main" count="209" uniqueCount="115">
  <si>
    <t>Total Expenses</t>
  </si>
  <si>
    <t>Chapter Name and Number:</t>
  </si>
  <si>
    <t>Income Codes</t>
  </si>
  <si>
    <t>Expense Codes</t>
  </si>
  <si>
    <t>Budget Year:</t>
  </si>
  <si>
    <t>Unit Name &amp; Number:</t>
  </si>
  <si>
    <t>55023 Inventory Fundraising Purchases for Resale</t>
  </si>
  <si>
    <t xml:space="preserve">40003 Sponsor Contributions </t>
  </si>
  <si>
    <t>60028 Entertainment</t>
  </si>
  <si>
    <t xml:space="preserve">40010 Gains &amp; Losses Realized </t>
  </si>
  <si>
    <t xml:space="preserve">40015 Dividend/Interest Cash Account </t>
  </si>
  <si>
    <t>60031 IC Royalties</t>
  </si>
  <si>
    <t xml:space="preserve">40017 Travel </t>
  </si>
  <si>
    <t>60032 IC Projects/Programs</t>
  </si>
  <si>
    <t xml:space="preserve">40018 Rentals (Venues, Booths, Equipment) </t>
  </si>
  <si>
    <t>60033 IC General &amp; Admin</t>
  </si>
  <si>
    <t xml:space="preserve">40019 Registration </t>
  </si>
  <si>
    <t>60034 IC Fundraising</t>
  </si>
  <si>
    <t xml:space="preserve">40020 Recognition/Gifts </t>
  </si>
  <si>
    <t>60035 IC Direct Mail Fundraising</t>
  </si>
  <si>
    <t xml:space="preserve">40022 Meals </t>
  </si>
  <si>
    <t xml:space="preserve">40023 Lodging </t>
  </si>
  <si>
    <t>60046 Communications</t>
  </si>
  <si>
    <t xml:space="preserve">40024 Grants/Awards </t>
  </si>
  <si>
    <t>60050 Insurance</t>
  </si>
  <si>
    <t xml:space="preserve">40025 Fundraising </t>
  </si>
  <si>
    <t>60053 Professional &amp; Consulting</t>
  </si>
  <si>
    <t xml:space="preserve">40026 Event Sponsor </t>
  </si>
  <si>
    <t>60058 Software Maintenance &amp; Service Agreement</t>
  </si>
  <si>
    <t xml:space="preserve">40028 Entertainment </t>
  </si>
  <si>
    <t>60060 Web Support</t>
  </si>
  <si>
    <t xml:space="preserve">40029 Contributions </t>
  </si>
  <si>
    <t>60062 Bank Charges &amp; Fees</t>
  </si>
  <si>
    <t>60063 Audio/Visual</t>
  </si>
  <si>
    <t xml:space="preserve">40031 IC Royalties </t>
  </si>
  <si>
    <t xml:space="preserve">40032 IC Projects/Programs </t>
  </si>
  <si>
    <t xml:space="preserve">40033 IC General &amp; Admin </t>
  </si>
  <si>
    <t xml:space="preserve">40034 IC Fundraising </t>
  </si>
  <si>
    <t>60068 Government Fees/Licenses</t>
  </si>
  <si>
    <t xml:space="preserve">40035 IC Direct Mail Fundraising </t>
  </si>
  <si>
    <t>60069 Mileage</t>
  </si>
  <si>
    <t xml:space="preserve">40036 Publications </t>
  </si>
  <si>
    <t>60070 Postage &amp; Shipping</t>
  </si>
  <si>
    <t xml:space="preserve">40039 Miscellaneous Income </t>
  </si>
  <si>
    <t xml:space="preserve">40040 Membership Dues </t>
  </si>
  <si>
    <t>60073 Special Events expenses</t>
  </si>
  <si>
    <t xml:space="preserve">49001 Sales Donated Items </t>
  </si>
  <si>
    <t>60075 Training</t>
  </si>
  <si>
    <t>60092 Scholarship</t>
  </si>
  <si>
    <t>60093 Sales Tax Penalty &amp; Interest</t>
  </si>
  <si>
    <t xml:space="preserve">49005 Sales Stores Taxable </t>
  </si>
  <si>
    <t xml:space="preserve">49006 Inventory Shipping &amp; Misc. </t>
  </si>
  <si>
    <t>60097 Prizes/Winnings</t>
  </si>
  <si>
    <t xml:space="preserve">55006 Inventory Shipping &amp; Misc. </t>
  </si>
  <si>
    <t>60098 Utilities</t>
  </si>
  <si>
    <t xml:space="preserve">60018 Rentals (Venues, Booths, Equipment) </t>
  </si>
  <si>
    <t xml:space="preserve">60019 Registration </t>
  </si>
  <si>
    <t xml:space="preserve">60020 Recognition/Gifts </t>
  </si>
  <si>
    <t xml:space="preserve">60022 Meals </t>
  </si>
  <si>
    <t xml:space="preserve">60023 Lodging </t>
  </si>
  <si>
    <t xml:space="preserve">60024 Grants/Awards </t>
  </si>
  <si>
    <t>49002 Sales Fundraising - Taxable</t>
  </si>
  <si>
    <t>49003 Sales Fundraising Non-Taxable</t>
  </si>
  <si>
    <t>49004 Sales Stores Non-Taxable</t>
  </si>
  <si>
    <t>55045 Inventory Cost of Goods Sold (Stores only)</t>
  </si>
  <si>
    <t>Pioneers Budget Worksheeet</t>
  </si>
  <si>
    <t>40001 Royalties (external)</t>
  </si>
  <si>
    <t>P&amp;P</t>
  </si>
  <si>
    <t>G&amp;A</t>
  </si>
  <si>
    <t>Fundraising</t>
  </si>
  <si>
    <t>Total Budget $</t>
  </si>
  <si>
    <t>Allocate $ Per 990</t>
  </si>
  <si>
    <t>Charitable Expense % (&gt;=65%)</t>
  </si>
  <si>
    <t>Fundraising Revenue % (&lt;=35%)</t>
  </si>
  <si>
    <t>Net Surplus/Deficit</t>
  </si>
  <si>
    <t>Projected Reserve Balance Year End</t>
  </si>
  <si>
    <t>Projected Reserve Balance as of January 1st</t>
  </si>
  <si>
    <t>Projected Reserve Balance &lt; 3x Annual Expenditures</t>
  </si>
  <si>
    <t>Maximum Allowed Reserve</t>
  </si>
  <si>
    <t xml:space="preserve">Example Chapter </t>
  </si>
  <si>
    <t>Example Unit 1100100</t>
  </si>
  <si>
    <t>Total Income</t>
  </si>
  <si>
    <t xml:space="preserve">Note: Many account codes can be allocated into multiple 990 categories, but some account codes cannot. Do not record any totals in the cells that are grayed out. </t>
  </si>
  <si>
    <t>Pioneers Budget Worksheeet EXAMPLE</t>
  </si>
  <si>
    <t>1) Please review the Budgeting section the Pioneers Finance Practices</t>
  </si>
  <si>
    <t>7) The worksheet will automatically sum or calculate the following:</t>
  </si>
  <si>
    <t>11) Monitor your monthly Income Statement report to ensure the budget is followed during the year. If any expenses go over budget then an amended budget will be required. If amended budgets are needed, submit approved amended budgets to your PAC Associate.</t>
  </si>
  <si>
    <t xml:space="preserve">12) Monitor your quarterly percentage (65% Rule/35% Rule) reports to ensure the unit will meet the goals by December 31st.  </t>
  </si>
  <si>
    <r>
      <t xml:space="preserve">b. </t>
    </r>
    <r>
      <rPr>
        <b/>
        <sz val="11"/>
        <rFont val="Calibri"/>
        <family val="2"/>
      </rPr>
      <t>Total Income:</t>
    </r>
    <r>
      <rPr>
        <sz val="11"/>
        <rFont val="Calibri"/>
        <family val="2"/>
      </rPr>
      <t xml:space="preserve"> This is the total budgeted income. If your unit is required to have a balanced budget this total must match the Total Expense.</t>
    </r>
  </si>
  <si>
    <r>
      <t xml:space="preserve">c.  </t>
    </r>
    <r>
      <rPr>
        <b/>
        <sz val="11"/>
        <rFont val="Calibri"/>
        <family val="2"/>
      </rPr>
      <t>Total Expense:</t>
    </r>
    <r>
      <rPr>
        <sz val="11"/>
        <rFont val="Calibri"/>
        <family val="2"/>
      </rPr>
      <t xml:space="preserve"> This is the total budgeted expenses. If your  unit is required to have a balanced budget this total must match the total income. In addition, if the unit goes over budget on Total Expenses at any point during the year an amended budget is required. </t>
    </r>
  </si>
  <si>
    <r>
      <t xml:space="preserve">d. </t>
    </r>
    <r>
      <rPr>
        <b/>
        <sz val="11"/>
        <rFont val="Calibri"/>
        <family val="2"/>
      </rPr>
      <t>Net Surplus/Deficit:</t>
    </r>
    <r>
      <rPr>
        <sz val="11"/>
        <rFont val="Calibri"/>
        <family val="2"/>
      </rPr>
      <t xml:space="preserve"> This is the total profit or loss for the year. If the reserve requirement is not met then the budget should be reworked to have a Net Deficit. If the Reserve requirement is met then the budget may have a Net Surplus. If a balanced budget is required then the Net Surplus/Deficit should equal $0.00. </t>
    </r>
  </si>
  <si>
    <r>
      <t xml:space="preserve">g. </t>
    </r>
    <r>
      <rPr>
        <b/>
        <sz val="11"/>
        <rFont val="Calibri"/>
        <family val="2"/>
      </rPr>
      <t>Projected Reserve Balance &lt; 3x Annual Expenditures</t>
    </r>
    <r>
      <rPr>
        <sz val="11"/>
        <rFont val="Calibri"/>
        <family val="2"/>
      </rPr>
      <t>: Yes if the requirement is met, No if the requirement is not met.</t>
    </r>
  </si>
  <si>
    <r>
      <t xml:space="preserve">h. </t>
    </r>
    <r>
      <rPr>
        <b/>
        <sz val="11"/>
        <rFont val="Calibri"/>
        <family val="2"/>
      </rPr>
      <t>Charitable Expense % (&gt;=65%):</t>
    </r>
    <r>
      <rPr>
        <sz val="11"/>
        <rFont val="Calibri"/>
        <family val="2"/>
      </rPr>
      <t xml:space="preserve"> Yes if the requirement is met. No if the requirement is not met.</t>
    </r>
  </si>
  <si>
    <r>
      <t xml:space="preserve">i. </t>
    </r>
    <r>
      <rPr>
        <b/>
        <sz val="11"/>
        <rFont val="Calibri"/>
        <family val="2"/>
      </rPr>
      <t>Fundraising Revenue % (&lt;=35%):</t>
    </r>
    <r>
      <rPr>
        <sz val="11"/>
        <rFont val="Calibri"/>
        <family val="2"/>
      </rPr>
      <t xml:space="preserve"> Yes if the requirement is met. No, if the requirement is not met. </t>
    </r>
  </si>
  <si>
    <t>9) Once the budget meets the requirements the Unit's Executive Board must approve the budget.</t>
  </si>
  <si>
    <t>2) At the top of the worksheet fill in your Chapter Name, Unit Name, Unit Number, and Budget Year.</t>
  </si>
  <si>
    <t>a. Review the most recent balance(s) on the monthly Transaction (Bank) Report.</t>
  </si>
  <si>
    <t>b. Based on your current year's budget, identify and estimate any known or budgeted expenses and revenues that will be occurring by December 31st.</t>
  </si>
  <si>
    <t>c. From the current bank balance, subtract the expense estimates and add the revenue estimates.</t>
  </si>
  <si>
    <t>d. The result is the Projected Reserve Balance.</t>
  </si>
  <si>
    <t>4) As outlined in the Budgeting section of the Pioneers Finance Practice approximate your planned expenses and income for the upcoming year.</t>
  </si>
  <si>
    <t>5) Once these approximates have been completed they will need to be allocated by income/expense account number, then be divided into the appropriate 990 category.</t>
  </si>
  <si>
    <t>6) Enter the budget amounts into the appropriate account number row and 990 column.</t>
  </si>
  <si>
    <r>
      <t>a.</t>
    </r>
    <r>
      <rPr>
        <b/>
        <sz val="11"/>
        <rFont val="Calibri"/>
        <family val="2"/>
      </rPr>
      <t xml:space="preserve"> Total Budget $:</t>
    </r>
    <r>
      <rPr>
        <sz val="11"/>
        <rFont val="Calibri"/>
        <family val="2"/>
      </rPr>
      <t xml:space="preserve"> This is the total budget per account number.</t>
    </r>
  </si>
  <si>
    <r>
      <t xml:space="preserve">e. </t>
    </r>
    <r>
      <rPr>
        <b/>
        <sz val="11"/>
        <rFont val="Calibri"/>
        <family val="2"/>
      </rPr>
      <t>Projected Reserve Balance Year End:</t>
    </r>
    <r>
      <rPr>
        <sz val="11"/>
        <rFont val="Calibri"/>
        <family val="2"/>
      </rPr>
      <t xml:space="preserve"> Estimated bank balance by December 31st.</t>
    </r>
  </si>
  <si>
    <r>
      <t xml:space="preserve">f. </t>
    </r>
    <r>
      <rPr>
        <b/>
        <sz val="11"/>
        <rFont val="Calibri"/>
        <family val="2"/>
      </rPr>
      <t>Maximum Allowed Reserve:</t>
    </r>
    <r>
      <rPr>
        <sz val="11"/>
        <rFont val="Calibri"/>
        <family val="2"/>
      </rPr>
      <t xml:space="preserve"> Maximum allowed bank balance by December 31st (must be less than 3 x average annual expenses).</t>
    </r>
  </si>
  <si>
    <t>8) If any of the requirements are not met on the worksheet, then the budget should be re-worked in order to meet the 65% Rule, 35% Rule and Reserve Funds goals.</t>
  </si>
  <si>
    <t>10) The treasurer must submit the approved budget and/or budget worksheet to your PAC Associate.</t>
  </si>
  <si>
    <r>
      <t xml:space="preserve">3) To estimate the </t>
    </r>
    <r>
      <rPr>
        <b/>
        <sz val="11"/>
        <rFont val="Calibri"/>
        <family val="2"/>
      </rPr>
      <t>Projected Reserve Balance as of January 1st:</t>
    </r>
  </si>
  <si>
    <t>40040 Membership Dues</t>
  </si>
  <si>
    <t>60017 Travel &amp; Parking</t>
  </si>
  <si>
    <t>60037 Publications &amp; Printing</t>
  </si>
  <si>
    <t>60066 Monetary Contributions</t>
  </si>
  <si>
    <t>60074 Supplies/Equipment/Materials</t>
  </si>
  <si>
    <t>60009 IC PAC Service Fee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</si>
</sst>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72">
    <font>
      <sz val="10"/>
      <name val="Arial"/>
      <family val="0"/>
    </font>
    <font>
      <sz val="8"/>
      <name val="Arial"/>
      <family val="2"/>
    </font>
    <font>
      <b/>
      <sz val="12"/>
      <name val="Calibri"/>
      <family val="2"/>
    </font>
    <font>
      <sz val="10"/>
      <name val="Calibri"/>
      <family val="2"/>
    </font>
    <font>
      <b/>
      <sz val="10"/>
      <name val="Calibri"/>
      <family val="2"/>
    </font>
    <font>
      <b/>
      <sz val="12"/>
      <color indexed="8"/>
      <name val="Calibri"/>
      <family val="2"/>
    </font>
    <font>
      <sz val="12"/>
      <name val="Calibri"/>
      <family val="2"/>
    </font>
    <font>
      <b/>
      <u val="single"/>
      <sz val="12"/>
      <name val="Calibri"/>
      <family val="2"/>
    </font>
    <font>
      <b/>
      <sz val="12"/>
      <color indexed="12"/>
      <name val="Calibri"/>
      <family val="2"/>
    </font>
    <font>
      <b/>
      <sz val="14"/>
      <name val="Calibri"/>
      <family val="2"/>
    </font>
    <font>
      <b/>
      <i/>
      <u val="single"/>
      <sz val="12"/>
      <name val="Calibri"/>
      <family val="2"/>
    </font>
    <font>
      <i/>
      <sz val="12"/>
      <name val="Calibri"/>
      <family val="2"/>
    </font>
    <font>
      <b/>
      <i/>
      <sz val="12"/>
      <color indexed="12"/>
      <name val="Calibri"/>
      <family val="2"/>
    </font>
    <font>
      <i/>
      <sz val="10"/>
      <name val="Calibri"/>
      <family val="2"/>
    </font>
    <font>
      <sz val="11"/>
      <name val="Calibri"/>
      <family val="2"/>
    </font>
    <font>
      <i/>
      <sz val="11"/>
      <name val="Calibri"/>
      <family val="2"/>
    </font>
    <font>
      <sz val="10"/>
      <color indexed="12"/>
      <name val="Arial"/>
      <family val="2"/>
    </font>
    <font>
      <sz val="14"/>
      <name val="Calibri"/>
      <family val="2"/>
    </font>
    <font>
      <i/>
      <sz val="14"/>
      <name val="Calibri"/>
      <family val="2"/>
    </font>
    <font>
      <b/>
      <sz val="14"/>
      <color indexed="12"/>
      <name val="Calibri"/>
      <family val="2"/>
    </font>
    <font>
      <sz val="10"/>
      <color indexed="12"/>
      <name val="Calibri"/>
      <family val="2"/>
    </font>
    <font>
      <sz val="14"/>
      <color indexed="12"/>
      <name val="Calibri"/>
      <family val="2"/>
    </font>
    <font>
      <i/>
      <sz val="14"/>
      <color indexed="12"/>
      <name val="Calibri"/>
      <family val="2"/>
    </font>
    <font>
      <u val="single"/>
      <sz val="10"/>
      <color indexed="12"/>
      <name val="Arial"/>
      <family val="2"/>
    </font>
    <font>
      <b/>
      <sz val="11"/>
      <name val="Calibri"/>
      <family val="2"/>
    </font>
    <font>
      <b/>
      <u val="single"/>
      <sz val="14"/>
      <color indexed="12"/>
      <name val="Calibri"/>
      <family val="2"/>
    </font>
    <font>
      <b/>
      <sz val="18"/>
      <name val="Calibri"/>
      <family val="2"/>
    </font>
    <font>
      <sz val="18"/>
      <name val="Calibri"/>
      <family val="2"/>
    </font>
    <font>
      <b/>
      <sz val="18"/>
      <color indexed="12"/>
      <name val="Calibri"/>
      <family val="2"/>
    </font>
    <font>
      <sz val="18"/>
      <color indexed="12"/>
      <name val="Arial"/>
      <family val="2"/>
    </font>
    <font>
      <b/>
      <sz val="18"/>
      <color indexed="8"/>
      <name val="Calibri"/>
      <family val="2"/>
    </font>
    <font>
      <b/>
      <u val="single"/>
      <sz val="18"/>
      <name val="Calibri"/>
      <family val="2"/>
    </font>
    <font>
      <b/>
      <i/>
      <u val="single"/>
      <sz val="18"/>
      <name val="Calibri"/>
      <family val="2"/>
    </font>
    <font>
      <i/>
      <sz val="18"/>
      <name val="Calibri"/>
      <family val="2"/>
    </font>
    <font>
      <b/>
      <i/>
      <sz val="18"/>
      <color indexed="12"/>
      <name val="Calibri"/>
      <family val="2"/>
    </font>
    <font>
      <sz val="18"/>
      <color indexed="12"/>
      <name val="Calibri"/>
      <family val="2"/>
    </font>
    <font>
      <i/>
      <sz val="18"/>
      <color indexed="12"/>
      <name val="Calibri"/>
      <family val="2"/>
    </font>
    <font>
      <b/>
      <sz val="2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1">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xf>
    <xf numFmtId="0" fontId="5" fillId="0" borderId="0" xfId="0" applyNumberFormat="1" applyFont="1" applyAlignment="1">
      <alignment/>
    </xf>
    <xf numFmtId="0" fontId="6" fillId="0" borderId="0" xfId="0" applyFont="1" applyAlignment="1">
      <alignment/>
    </xf>
    <xf numFmtId="44" fontId="8" fillId="0" borderId="0" xfId="0" applyNumberFormat="1" applyFont="1" applyBorder="1" applyAlignment="1">
      <alignment/>
    </xf>
    <xf numFmtId="0" fontId="8" fillId="0" borderId="0" xfId="0" applyNumberFormat="1" applyFont="1" applyAlignment="1">
      <alignment horizontal="right"/>
    </xf>
    <xf numFmtId="0" fontId="3" fillId="0" borderId="0" xfId="0" applyFont="1" applyBorder="1" applyAlignment="1">
      <alignment/>
    </xf>
    <xf numFmtId="0" fontId="10" fillId="0" borderId="0" xfId="0" applyFont="1" applyAlignment="1">
      <alignment horizontal="center"/>
    </xf>
    <xf numFmtId="0" fontId="11" fillId="0" borderId="0" xfId="0" applyFont="1" applyAlignment="1">
      <alignment/>
    </xf>
    <xf numFmtId="44" fontId="12" fillId="0" borderId="0" xfId="0" applyNumberFormat="1" applyFont="1" applyBorder="1" applyAlignment="1">
      <alignment/>
    </xf>
    <xf numFmtId="0" fontId="13" fillId="0" borderId="0" xfId="0" applyFont="1" applyBorder="1" applyAlignment="1">
      <alignment/>
    </xf>
    <xf numFmtId="44" fontId="14" fillId="0" borderId="12" xfId="0" applyNumberFormat="1" applyFont="1" applyBorder="1" applyAlignment="1">
      <alignment/>
    </xf>
    <xf numFmtId="44" fontId="14" fillId="0" borderId="13" xfId="0" applyNumberFormat="1" applyFont="1" applyBorder="1" applyAlignment="1">
      <alignment/>
    </xf>
    <xf numFmtId="44" fontId="15" fillId="0" borderId="14" xfId="0" applyNumberFormat="1" applyFont="1" applyBorder="1" applyAlignment="1">
      <alignment/>
    </xf>
    <xf numFmtId="44" fontId="15" fillId="0" borderId="15" xfId="0" applyNumberFormat="1" applyFont="1" applyBorder="1" applyAlignment="1">
      <alignment/>
    </xf>
    <xf numFmtId="44" fontId="14" fillId="32" borderId="12" xfId="0" applyNumberFormat="1" applyFont="1" applyFill="1" applyBorder="1" applyAlignment="1">
      <alignment/>
    </xf>
    <xf numFmtId="44" fontId="14" fillId="32" borderId="13" xfId="0" applyNumberFormat="1" applyFont="1" applyFill="1" applyBorder="1" applyAlignment="1">
      <alignment/>
    </xf>
    <xf numFmtId="44" fontId="14" fillId="0" borderId="12" xfId="0" applyNumberFormat="1" applyFont="1" applyFill="1" applyBorder="1" applyAlignment="1">
      <alignment/>
    </xf>
    <xf numFmtId="44" fontId="14" fillId="32" borderId="16" xfId="0" applyNumberFormat="1" applyFont="1" applyFill="1" applyBorder="1" applyAlignment="1">
      <alignment/>
    </xf>
    <xf numFmtId="44" fontId="14" fillId="0" borderId="17" xfId="0" applyNumberFormat="1" applyFont="1" applyBorder="1" applyAlignment="1">
      <alignment/>
    </xf>
    <xf numFmtId="44" fontId="15" fillId="0" borderId="18" xfId="0" applyNumberFormat="1"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0" fontId="17" fillId="0" borderId="0" xfId="0" applyFont="1" applyBorder="1" applyAlignment="1">
      <alignment/>
    </xf>
    <xf numFmtId="0" fontId="8" fillId="0" borderId="10" xfId="0" applyFont="1" applyBorder="1" applyAlignment="1">
      <alignment horizontal="left"/>
    </xf>
    <xf numFmtId="44" fontId="9" fillId="0" borderId="0" xfId="0" applyNumberFormat="1" applyFont="1" applyBorder="1" applyAlignment="1">
      <alignment/>
    </xf>
    <xf numFmtId="0" fontId="9" fillId="0" borderId="19" xfId="0" applyFont="1" applyBorder="1" applyAlignment="1">
      <alignment/>
    </xf>
    <xf numFmtId="44" fontId="9" fillId="0" borderId="20" xfId="0" applyNumberFormat="1" applyFont="1" applyBorder="1" applyAlignment="1">
      <alignment/>
    </xf>
    <xf numFmtId="0" fontId="17" fillId="0" borderId="20" xfId="0" applyFont="1" applyBorder="1" applyAlignment="1">
      <alignment/>
    </xf>
    <xf numFmtId="0" fontId="18" fillId="0" borderId="21" xfId="0" applyFont="1" applyBorder="1" applyAlignment="1">
      <alignment/>
    </xf>
    <xf numFmtId="0" fontId="9" fillId="0" borderId="22" xfId="0" applyFont="1" applyBorder="1" applyAlignment="1">
      <alignment/>
    </xf>
    <xf numFmtId="0" fontId="18" fillId="0" borderId="23" xfId="0" applyFont="1" applyBorder="1" applyAlignment="1">
      <alignment/>
    </xf>
    <xf numFmtId="44" fontId="15" fillId="0" borderId="0" xfId="0" applyNumberFormat="1" applyFont="1" applyBorder="1" applyAlignment="1">
      <alignment/>
    </xf>
    <xf numFmtId="0" fontId="15" fillId="0" borderId="22" xfId="0" applyFont="1" applyBorder="1" applyAlignment="1">
      <alignment/>
    </xf>
    <xf numFmtId="0" fontId="19" fillId="0" borderId="22" xfId="0" applyFont="1" applyBorder="1" applyAlignment="1">
      <alignment/>
    </xf>
    <xf numFmtId="0" fontId="20" fillId="0" borderId="0" xfId="0" applyFont="1" applyAlignment="1">
      <alignment/>
    </xf>
    <xf numFmtId="0" fontId="19" fillId="0" borderId="0" xfId="0" applyFont="1" applyBorder="1" applyAlignment="1">
      <alignment/>
    </xf>
    <xf numFmtId="0" fontId="21" fillId="0" borderId="0" xfId="0" applyFont="1" applyBorder="1" applyAlignment="1">
      <alignment/>
    </xf>
    <xf numFmtId="0" fontId="22" fillId="0" borderId="23" xfId="0" applyFont="1" applyBorder="1" applyAlignment="1">
      <alignment/>
    </xf>
    <xf numFmtId="9" fontId="19" fillId="0" borderId="0" xfId="0" applyNumberFormat="1" applyFont="1" applyBorder="1" applyAlignment="1">
      <alignment/>
    </xf>
    <xf numFmtId="0" fontId="19" fillId="0" borderId="24" xfId="0" applyFont="1" applyBorder="1" applyAlignment="1">
      <alignment/>
    </xf>
    <xf numFmtId="9" fontId="19" fillId="0" borderId="10" xfId="0" applyNumberFormat="1" applyFont="1" applyBorder="1" applyAlignment="1">
      <alignment/>
    </xf>
    <xf numFmtId="0" fontId="19" fillId="0" borderId="10" xfId="0" applyFont="1" applyBorder="1" applyAlignment="1">
      <alignment/>
    </xf>
    <xf numFmtId="0" fontId="21" fillId="0" borderId="10" xfId="0" applyFont="1" applyBorder="1" applyAlignment="1">
      <alignment/>
    </xf>
    <xf numFmtId="0" fontId="22" fillId="0" borderId="25" xfId="0" applyFont="1" applyBorder="1" applyAlignment="1">
      <alignment/>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horizontal="left" wrapText="1" indent="1"/>
    </xf>
    <xf numFmtId="0" fontId="14" fillId="0" borderId="0" xfId="0" applyFont="1" applyBorder="1" applyAlignment="1">
      <alignment horizontal="left" wrapText="1"/>
    </xf>
    <xf numFmtId="0" fontId="14" fillId="0" borderId="0" xfId="0" applyFont="1" applyBorder="1" applyAlignment="1">
      <alignment horizontal="left" wrapText="1" indent="1"/>
    </xf>
    <xf numFmtId="0" fontId="25" fillId="0" borderId="0" xfId="52" applyFont="1" applyAlignment="1" applyProtection="1">
      <alignment horizontal="left" wrapText="1"/>
      <protection/>
    </xf>
    <xf numFmtId="0" fontId="3" fillId="0" borderId="0" xfId="0" applyFont="1" applyAlignment="1" applyProtection="1">
      <alignment/>
      <protection locked="0"/>
    </xf>
    <xf numFmtId="0" fontId="14" fillId="0" borderId="12" xfId="0" applyFont="1" applyBorder="1" applyAlignment="1" applyProtection="1">
      <alignment/>
      <protection locked="0"/>
    </xf>
    <xf numFmtId="44" fontId="14" fillId="0" borderId="12" xfId="0" applyNumberFormat="1" applyFont="1" applyBorder="1" applyAlignment="1" applyProtection="1">
      <alignment/>
      <protection locked="0"/>
    </xf>
    <xf numFmtId="0" fontId="14" fillId="0" borderId="16" xfId="0" applyFont="1" applyBorder="1" applyAlignment="1" applyProtection="1">
      <alignment/>
      <protection locked="0"/>
    </xf>
    <xf numFmtId="44" fontId="15" fillId="0" borderId="15" xfId="0" applyNumberFormat="1" applyFont="1" applyBorder="1" applyAlignment="1" applyProtection="1">
      <alignment/>
      <protection/>
    </xf>
    <xf numFmtId="44" fontId="14" fillId="32" borderId="12" xfId="0" applyNumberFormat="1" applyFont="1" applyFill="1" applyBorder="1" applyAlignment="1" applyProtection="1">
      <alignment/>
      <protection/>
    </xf>
    <xf numFmtId="44" fontId="14" fillId="0" borderId="16" xfId="0" applyNumberFormat="1" applyFont="1" applyFill="1" applyBorder="1" applyAlignment="1" applyProtection="1">
      <alignment/>
      <protection/>
    </xf>
    <xf numFmtId="44" fontId="14" fillId="32" borderId="16" xfId="0" applyNumberFormat="1" applyFont="1" applyFill="1" applyBorder="1" applyAlignment="1" applyProtection="1">
      <alignment/>
      <protection/>
    </xf>
    <xf numFmtId="44" fontId="14" fillId="32" borderId="16" xfId="0" applyNumberFormat="1" applyFont="1" applyFill="1" applyBorder="1" applyAlignment="1" applyProtection="1">
      <alignment/>
      <protection locked="0"/>
    </xf>
    <xf numFmtId="0" fontId="26" fillId="0" borderId="0" xfId="0" applyFont="1" applyAlignment="1" applyProtection="1">
      <alignment horizontal="center"/>
      <protection locked="0"/>
    </xf>
    <xf numFmtId="0" fontId="27" fillId="0" borderId="0" xfId="0" applyFont="1" applyAlignment="1" applyProtection="1">
      <alignment/>
      <protection locked="0"/>
    </xf>
    <xf numFmtId="0" fontId="26" fillId="0" borderId="10" xfId="0" applyFont="1" applyBorder="1" applyAlignment="1" applyProtection="1">
      <alignment horizontal="left"/>
      <protection locked="0"/>
    </xf>
    <xf numFmtId="0" fontId="26" fillId="0" borderId="10" xfId="0" applyFont="1" applyBorder="1" applyAlignment="1" applyProtection="1">
      <alignment horizontal="center"/>
      <protection locked="0"/>
    </xf>
    <xf numFmtId="0" fontId="26" fillId="0" borderId="11" xfId="0" applyFont="1" applyBorder="1" applyAlignment="1" applyProtection="1">
      <alignment horizontal="left"/>
      <protection locked="0"/>
    </xf>
    <xf numFmtId="0" fontId="26" fillId="0" borderId="11" xfId="0" applyFont="1" applyBorder="1" applyAlignment="1" applyProtection="1">
      <alignment horizontal="center"/>
      <protection locked="0"/>
    </xf>
    <xf numFmtId="0" fontId="26" fillId="0" borderId="0" xfId="0" applyFont="1" applyBorder="1" applyAlignment="1" applyProtection="1">
      <alignment horizontal="left"/>
      <protection locked="0"/>
    </xf>
    <xf numFmtId="0" fontId="26" fillId="0" borderId="0" xfId="0" applyFont="1" applyBorder="1" applyAlignment="1" applyProtection="1">
      <alignment horizontal="center"/>
      <protection locked="0"/>
    </xf>
    <xf numFmtId="0" fontId="28" fillId="0" borderId="10" xfId="0" applyFont="1" applyBorder="1" applyAlignment="1" applyProtection="1">
      <alignment horizontal="left"/>
      <protection locked="0"/>
    </xf>
    <xf numFmtId="0" fontId="30" fillId="0" borderId="0" xfId="0" applyNumberFormat="1" applyFont="1" applyAlignment="1" applyProtection="1">
      <alignment/>
      <protection locked="0"/>
    </xf>
    <xf numFmtId="0" fontId="32" fillId="0" borderId="0" xfId="0" applyFont="1" applyAlignment="1" applyProtection="1">
      <alignment horizontal="center"/>
      <protection locked="0"/>
    </xf>
    <xf numFmtId="0" fontId="33" fillId="0" borderId="0" xfId="0" applyFont="1" applyAlignment="1" applyProtection="1">
      <alignment/>
      <protection locked="0"/>
    </xf>
    <xf numFmtId="44" fontId="27" fillId="0" borderId="12" xfId="0" applyNumberFormat="1" applyFont="1" applyBorder="1" applyAlignment="1" applyProtection="1">
      <alignment/>
      <protection locked="0"/>
    </xf>
    <xf numFmtId="44" fontId="27" fillId="0" borderId="13" xfId="0" applyNumberFormat="1" applyFont="1" applyBorder="1" applyAlignment="1" applyProtection="1">
      <alignment/>
      <protection locked="0"/>
    </xf>
    <xf numFmtId="44" fontId="33" fillId="0" borderId="14" xfId="0" applyNumberFormat="1" applyFont="1" applyBorder="1" applyAlignment="1" applyProtection="1">
      <alignment/>
      <protection/>
    </xf>
    <xf numFmtId="44" fontId="27" fillId="32" borderId="13" xfId="0" applyNumberFormat="1" applyFont="1" applyFill="1" applyBorder="1" applyAlignment="1" applyProtection="1">
      <alignment/>
      <protection/>
    </xf>
    <xf numFmtId="44" fontId="33" fillId="0" borderId="15" xfId="0" applyNumberFormat="1" applyFont="1" applyBorder="1" applyAlignment="1" applyProtection="1">
      <alignment/>
      <protection/>
    </xf>
    <xf numFmtId="44" fontId="27" fillId="32" borderId="12" xfId="0" applyNumberFormat="1" applyFont="1" applyFill="1" applyBorder="1" applyAlignment="1" applyProtection="1">
      <alignment/>
      <protection/>
    </xf>
    <xf numFmtId="44" fontId="27" fillId="32" borderId="16" xfId="0" applyNumberFormat="1" applyFont="1" applyFill="1" applyBorder="1" applyAlignment="1" applyProtection="1">
      <alignment/>
      <protection/>
    </xf>
    <xf numFmtId="44" fontId="27" fillId="0" borderId="17" xfId="0" applyNumberFormat="1" applyFont="1" applyBorder="1" applyAlignment="1" applyProtection="1">
      <alignment/>
      <protection locked="0"/>
    </xf>
    <xf numFmtId="44" fontId="33" fillId="0" borderId="18" xfId="0" applyNumberFormat="1" applyFont="1" applyBorder="1" applyAlignment="1" applyProtection="1">
      <alignment/>
      <protection/>
    </xf>
    <xf numFmtId="0" fontId="28" fillId="0" borderId="0" xfId="0" applyNumberFormat="1" applyFont="1" applyAlignment="1" applyProtection="1">
      <alignment horizontal="right"/>
      <protection locked="0"/>
    </xf>
    <xf numFmtId="44" fontId="34" fillId="0" borderId="0" xfId="0" applyNumberFormat="1" applyFont="1" applyBorder="1" applyAlignment="1" applyProtection="1">
      <alignment/>
      <protection/>
    </xf>
    <xf numFmtId="44" fontId="28" fillId="0" borderId="0" xfId="0" applyNumberFormat="1" applyFont="1" applyBorder="1" applyAlignment="1" applyProtection="1">
      <alignment/>
      <protection locked="0"/>
    </xf>
    <xf numFmtId="0" fontId="32" fillId="0" borderId="0" xfId="0" applyFont="1" applyAlignment="1" applyProtection="1">
      <alignment horizontal="center"/>
      <protection/>
    </xf>
    <xf numFmtId="0" fontId="33" fillId="0" borderId="0" xfId="0" applyFont="1" applyAlignment="1" applyProtection="1">
      <alignment/>
      <protection/>
    </xf>
    <xf numFmtId="44" fontId="27" fillId="0" borderId="12" xfId="0" applyNumberFormat="1" applyFont="1" applyFill="1" applyBorder="1" applyAlignment="1" applyProtection="1">
      <alignment/>
      <protection locked="0"/>
    </xf>
    <xf numFmtId="44" fontId="27" fillId="0" borderId="16" xfId="0" applyNumberFormat="1" applyFont="1" applyFill="1" applyBorder="1" applyAlignment="1" applyProtection="1">
      <alignment/>
      <protection/>
    </xf>
    <xf numFmtId="44" fontId="27" fillId="32" borderId="16" xfId="0" applyNumberFormat="1" applyFont="1" applyFill="1" applyBorder="1" applyAlignment="1" applyProtection="1">
      <alignment/>
      <protection locked="0"/>
    </xf>
    <xf numFmtId="0" fontId="27" fillId="0" borderId="0" xfId="0" applyFont="1" applyBorder="1" applyAlignment="1" applyProtection="1">
      <alignment/>
      <protection locked="0"/>
    </xf>
    <xf numFmtId="0" fontId="33" fillId="0" borderId="0" xfId="0" applyFont="1" applyBorder="1" applyAlignment="1" applyProtection="1">
      <alignment/>
      <protection locked="0"/>
    </xf>
    <xf numFmtId="0" fontId="26" fillId="0" borderId="19" xfId="0" applyFont="1" applyBorder="1" applyAlignment="1" applyProtection="1">
      <alignment/>
      <protection/>
    </xf>
    <xf numFmtId="44" fontId="26" fillId="0" borderId="20" xfId="0" applyNumberFormat="1" applyFont="1" applyBorder="1" applyAlignment="1" applyProtection="1">
      <alignment horizontal="left"/>
      <protection/>
    </xf>
    <xf numFmtId="0" fontId="27" fillId="0" borderId="20" xfId="0" applyFont="1" applyBorder="1" applyAlignment="1" applyProtection="1">
      <alignment/>
      <protection/>
    </xf>
    <xf numFmtId="0" fontId="33" fillId="0" borderId="21" xfId="0" applyFont="1" applyBorder="1" applyAlignment="1" applyProtection="1">
      <alignment/>
      <protection/>
    </xf>
    <xf numFmtId="0" fontId="26" fillId="0" borderId="22" xfId="0" applyFont="1" applyBorder="1" applyAlignment="1" applyProtection="1">
      <alignment/>
      <protection/>
    </xf>
    <xf numFmtId="44" fontId="26" fillId="0" borderId="0" xfId="0" applyNumberFormat="1" applyFont="1" applyBorder="1" applyAlignment="1" applyProtection="1">
      <alignment horizontal="left"/>
      <protection/>
    </xf>
    <xf numFmtId="0" fontId="27" fillId="0" borderId="0" xfId="0" applyFont="1" applyBorder="1" applyAlignment="1" applyProtection="1">
      <alignment/>
      <protection/>
    </xf>
    <xf numFmtId="0" fontId="33" fillId="0" borderId="23" xfId="0" applyFont="1" applyBorder="1" applyAlignment="1" applyProtection="1">
      <alignment/>
      <protection/>
    </xf>
    <xf numFmtId="0" fontId="33" fillId="0" borderId="22" xfId="0" applyFont="1" applyBorder="1" applyAlignment="1" applyProtection="1">
      <alignment/>
      <protection/>
    </xf>
    <xf numFmtId="44" fontId="33" fillId="0" borderId="0" xfId="0" applyNumberFormat="1" applyFont="1" applyBorder="1" applyAlignment="1" applyProtection="1">
      <alignment horizontal="left"/>
      <protection/>
    </xf>
    <xf numFmtId="0" fontId="28" fillId="0" borderId="22" xfId="0" applyFont="1" applyBorder="1" applyAlignment="1" applyProtection="1">
      <alignment/>
      <protection/>
    </xf>
    <xf numFmtId="0" fontId="35" fillId="0" borderId="0" xfId="0" applyFont="1" applyAlignment="1" applyProtection="1">
      <alignment horizontal="left"/>
      <protection/>
    </xf>
    <xf numFmtId="0" fontId="28" fillId="0" borderId="0" xfId="0" applyFont="1" applyBorder="1" applyAlignment="1" applyProtection="1">
      <alignment/>
      <protection/>
    </xf>
    <xf numFmtId="0" fontId="35" fillId="0" borderId="0" xfId="0" applyFont="1" applyBorder="1" applyAlignment="1" applyProtection="1">
      <alignment/>
      <protection/>
    </xf>
    <xf numFmtId="0" fontId="36" fillId="0" borderId="23" xfId="0" applyFont="1" applyBorder="1" applyAlignment="1" applyProtection="1">
      <alignment/>
      <protection/>
    </xf>
    <xf numFmtId="9" fontId="28" fillId="0" borderId="0" xfId="0" applyNumberFormat="1" applyFont="1" applyBorder="1" applyAlignment="1" applyProtection="1">
      <alignment horizontal="center"/>
      <protection/>
    </xf>
    <xf numFmtId="0" fontId="28" fillId="0" borderId="24" xfId="0" applyFont="1" applyBorder="1" applyAlignment="1" applyProtection="1">
      <alignment/>
      <protection/>
    </xf>
    <xf numFmtId="9" fontId="28" fillId="0" borderId="10" xfId="0" applyNumberFormat="1" applyFont="1" applyBorder="1" applyAlignment="1" applyProtection="1">
      <alignment horizontal="center"/>
      <protection/>
    </xf>
    <xf numFmtId="0" fontId="28" fillId="0" borderId="10" xfId="0" applyFont="1" applyBorder="1" applyAlignment="1" applyProtection="1">
      <alignment/>
      <protection/>
    </xf>
    <xf numFmtId="0" fontId="35" fillId="0" borderId="10" xfId="0" applyFont="1" applyBorder="1" applyAlignment="1" applyProtection="1">
      <alignment/>
      <protection/>
    </xf>
    <xf numFmtId="0" fontId="36" fillId="0" borderId="25" xfId="0" applyFont="1" applyBorder="1" applyAlignment="1" applyProtection="1">
      <alignment/>
      <protection/>
    </xf>
    <xf numFmtId="0" fontId="37" fillId="0" borderId="0" xfId="0" applyNumberFormat="1" applyFont="1" applyAlignment="1" applyProtection="1">
      <alignment/>
      <protection locked="0"/>
    </xf>
    <xf numFmtId="0" fontId="27" fillId="0" borderId="26" xfId="0" applyFont="1" applyBorder="1" applyAlignment="1" applyProtection="1">
      <alignment/>
      <protection locked="0"/>
    </xf>
    <xf numFmtId="44" fontId="27" fillId="0" borderId="27" xfId="0" applyNumberFormat="1" applyFont="1" applyBorder="1" applyAlignment="1" applyProtection="1">
      <alignment/>
      <protection locked="0"/>
    </xf>
    <xf numFmtId="44" fontId="27" fillId="0" borderId="28" xfId="0" applyNumberFormat="1" applyFont="1" applyBorder="1" applyAlignment="1" applyProtection="1">
      <alignment/>
      <protection locked="0"/>
    </xf>
    <xf numFmtId="0" fontId="27" fillId="0" borderId="29" xfId="0" applyFont="1" applyBorder="1" applyAlignment="1" applyProtection="1">
      <alignment/>
      <protection locked="0"/>
    </xf>
    <xf numFmtId="0" fontId="27" fillId="0" borderId="30" xfId="0" applyFont="1" applyBorder="1" applyAlignment="1" applyProtection="1">
      <alignment/>
      <protection locked="0"/>
    </xf>
    <xf numFmtId="0" fontId="28" fillId="0" borderId="24" xfId="0" applyNumberFormat="1" applyFont="1" applyBorder="1" applyAlignment="1" applyProtection="1">
      <alignment horizontal="right"/>
      <protection locked="0"/>
    </xf>
    <xf numFmtId="44" fontId="28" fillId="0" borderId="10" xfId="0" applyNumberFormat="1" applyFont="1" applyBorder="1" applyAlignment="1" applyProtection="1">
      <alignment/>
      <protection/>
    </xf>
    <xf numFmtId="44" fontId="34" fillId="0" borderId="25" xfId="0" applyNumberFormat="1" applyFont="1" applyBorder="1" applyAlignment="1" applyProtection="1">
      <alignment/>
      <protection/>
    </xf>
    <xf numFmtId="44" fontId="27" fillId="0" borderId="31" xfId="0" applyNumberFormat="1" applyFont="1" applyBorder="1" applyAlignment="1" applyProtection="1">
      <alignment/>
      <protection locked="0"/>
    </xf>
    <xf numFmtId="44" fontId="27" fillId="0" borderId="32" xfId="0" applyNumberFormat="1" applyFont="1" applyBorder="1" applyAlignment="1" applyProtection="1">
      <alignment/>
      <protection locked="0"/>
    </xf>
    <xf numFmtId="44" fontId="33" fillId="0" borderId="33" xfId="0" applyNumberFormat="1" applyFont="1" applyBorder="1" applyAlignment="1" applyProtection="1">
      <alignment/>
      <protection/>
    </xf>
    <xf numFmtId="44" fontId="27" fillId="32" borderId="16" xfId="0" applyNumberFormat="1" applyFont="1" applyFill="1" applyBorder="1" applyAlignment="1" applyProtection="1">
      <alignment/>
      <protection/>
    </xf>
    <xf numFmtId="44" fontId="27" fillId="32" borderId="27" xfId="0" applyNumberFormat="1" applyFont="1" applyFill="1" applyBorder="1" applyAlignment="1" applyProtection="1">
      <alignment/>
      <protection locked="0"/>
    </xf>
    <xf numFmtId="44" fontId="27" fillId="32" borderId="28" xfId="0" applyNumberFormat="1" applyFont="1" applyFill="1" applyBorder="1" applyAlignment="1" applyProtection="1">
      <alignment/>
      <protection locked="0"/>
    </xf>
    <xf numFmtId="14" fontId="27" fillId="0" borderId="0" xfId="0" applyNumberFormat="1" applyFont="1" applyAlignment="1" applyProtection="1">
      <alignment/>
      <protection locked="0"/>
    </xf>
    <xf numFmtId="0" fontId="26" fillId="0" borderId="0" xfId="0" applyFont="1" applyAlignment="1" applyProtection="1">
      <alignment horizontal="center"/>
      <protection locked="0"/>
    </xf>
    <xf numFmtId="44" fontId="28" fillId="0" borderId="10" xfId="0" applyNumberFormat="1" applyFont="1" applyBorder="1" applyAlignment="1" applyProtection="1">
      <alignment horizontal="right"/>
      <protection locked="0"/>
    </xf>
    <xf numFmtId="44" fontId="29" fillId="0" borderId="10" xfId="0" applyNumberFormat="1" applyFont="1" applyBorder="1" applyAlignment="1" applyProtection="1">
      <alignment horizontal="right"/>
      <protection locked="0"/>
    </xf>
    <xf numFmtId="0" fontId="31" fillId="0" borderId="0" xfId="0" applyFont="1" applyAlignment="1" applyProtection="1">
      <alignment horizontal="center"/>
      <protection locked="0"/>
    </xf>
    <xf numFmtId="0" fontId="2" fillId="0" borderId="0" xfId="0" applyFont="1" applyAlignment="1">
      <alignment horizontal="center"/>
    </xf>
    <xf numFmtId="0" fontId="7" fillId="0" borderId="0" xfId="0" applyFont="1" applyAlignment="1">
      <alignment horizontal="center"/>
    </xf>
    <xf numFmtId="44" fontId="8" fillId="0" borderId="10" xfId="0" applyNumberFormat="1" applyFont="1" applyBorder="1" applyAlignment="1">
      <alignment horizontal="right"/>
    </xf>
    <xf numFmtId="44" fontId="16" fillId="0" borderId="10" xfId="0"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1447800</xdr:colOff>
      <xdr:row>1</xdr:row>
      <xdr:rowOff>57150</xdr:rowOff>
    </xdr:to>
    <xdr:pic>
      <xdr:nvPicPr>
        <xdr:cNvPr id="1" name="Picture 1" descr="Masterbrand Pioneers"/>
        <xdr:cNvPicPr preferRelativeResize="1">
          <a:picLocks noChangeAspect="1"/>
        </xdr:cNvPicPr>
      </xdr:nvPicPr>
      <xdr:blipFill>
        <a:blip r:embed="rId1"/>
        <a:srcRect l="8049" t="13674" r="8537" b="12820"/>
        <a:stretch>
          <a:fillRect/>
        </a:stretch>
      </xdr:blipFill>
      <xdr:spPr>
        <a:xfrm>
          <a:off x="0" y="0"/>
          <a:ext cx="14478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1457325</xdr:colOff>
      <xdr:row>1</xdr:row>
      <xdr:rowOff>57150</xdr:rowOff>
    </xdr:to>
    <xdr:pic>
      <xdr:nvPicPr>
        <xdr:cNvPr id="1" name="Picture 2" descr="Masterbrand Pioneers"/>
        <xdr:cNvPicPr preferRelativeResize="1">
          <a:picLocks noChangeAspect="1"/>
        </xdr:cNvPicPr>
      </xdr:nvPicPr>
      <xdr:blipFill>
        <a:blip r:embed="rId1"/>
        <a:srcRect l="8049" t="13674" r="8537" b="12820"/>
        <a:stretch>
          <a:fillRect/>
        </a:stretch>
      </xdr:blipFill>
      <xdr:spPr>
        <a:xfrm>
          <a:off x="9525" y="0"/>
          <a:ext cx="14478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ioneersvolunteer.org/shared/content/pioneersunitoperations/new/Pioneers_Financial_Practices_Rev%202012%20(8).doc"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9"/>
  <sheetViews>
    <sheetView tabSelected="1" view="pageBreakPreview" zoomScale="60" zoomScalePageLayoutView="0" workbookViewId="0" topLeftCell="A1">
      <selection activeCell="C2" sqref="C2"/>
    </sheetView>
  </sheetViews>
  <sheetFormatPr defaultColWidth="9.140625" defaultRowHeight="12.75"/>
  <cols>
    <col min="1" max="1" width="79.421875" style="66" bestFit="1" customWidth="1"/>
    <col min="2" max="2" width="25.00390625" style="66" bestFit="1" customWidth="1"/>
    <col min="3" max="4" width="20.8515625" style="66" bestFit="1" customWidth="1"/>
    <col min="5" max="5" width="21.421875" style="66" bestFit="1" customWidth="1"/>
    <col min="6" max="16384" width="9.140625" style="66" customWidth="1"/>
  </cols>
  <sheetData>
    <row r="1" spans="1:3" ht="53.25" customHeight="1">
      <c r="A1" s="133" t="s">
        <v>65</v>
      </c>
      <c r="B1" s="133"/>
      <c r="C1" s="132">
        <v>41334</v>
      </c>
    </row>
    <row r="2" spans="1:2" ht="5.25" customHeight="1">
      <c r="A2" s="65"/>
      <c r="B2" s="65"/>
    </row>
    <row r="3" spans="1:2" ht="26.25" customHeight="1" thickBot="1">
      <c r="A3" s="67" t="s">
        <v>1</v>
      </c>
      <c r="B3" s="68"/>
    </row>
    <row r="4" spans="1:2" ht="26.25" customHeight="1" thickBot="1">
      <c r="A4" s="69" t="s">
        <v>5</v>
      </c>
      <c r="B4" s="70"/>
    </row>
    <row r="5" spans="1:2" ht="26.25" customHeight="1" thickBot="1">
      <c r="A5" s="69" t="s">
        <v>4</v>
      </c>
      <c r="B5" s="70"/>
    </row>
    <row r="6" spans="1:2" ht="20.25" customHeight="1">
      <c r="A6" s="71"/>
      <c r="B6" s="72"/>
    </row>
    <row r="7" spans="1:5" ht="20.25" customHeight="1" thickBot="1">
      <c r="A7" s="73" t="s">
        <v>76</v>
      </c>
      <c r="B7" s="134"/>
      <c r="C7" s="135"/>
      <c r="D7" s="135"/>
      <c r="E7" s="135"/>
    </row>
    <row r="8" spans="1:2" ht="23.25">
      <c r="A8" s="65"/>
      <c r="B8" s="65"/>
    </row>
    <row r="9" spans="1:5" ht="26.25">
      <c r="A9" s="117" t="s">
        <v>2</v>
      </c>
      <c r="B9" s="136" t="s">
        <v>71</v>
      </c>
      <c r="C9" s="136"/>
      <c r="D9" s="136"/>
      <c r="E9" s="75" t="s">
        <v>70</v>
      </c>
    </row>
    <row r="10" spans="1:5" ht="24" thickBot="1">
      <c r="A10" s="74"/>
      <c r="B10" s="66" t="s">
        <v>67</v>
      </c>
      <c r="C10" s="66" t="s">
        <v>68</v>
      </c>
      <c r="D10" s="66" t="s">
        <v>69</v>
      </c>
      <c r="E10" s="76"/>
    </row>
    <row r="11" spans="1:5" ht="23.25">
      <c r="A11" s="118" t="s">
        <v>66</v>
      </c>
      <c r="B11" s="119"/>
      <c r="C11" s="119"/>
      <c r="D11" s="120"/>
      <c r="E11" s="79">
        <f>SUM(B11:D11)</f>
        <v>0</v>
      </c>
    </row>
    <row r="12" spans="1:5" ht="23.25">
      <c r="A12" s="121" t="s">
        <v>7</v>
      </c>
      <c r="B12" s="77"/>
      <c r="C12" s="77"/>
      <c r="D12" s="80"/>
      <c r="E12" s="81">
        <f aca="true" t="shared" si="0" ref="E12:E39">SUM(B12:D12)</f>
        <v>0</v>
      </c>
    </row>
    <row r="13" spans="1:5" ht="23.25">
      <c r="A13" s="121" t="s">
        <v>9</v>
      </c>
      <c r="B13" s="82"/>
      <c r="C13" s="77"/>
      <c r="D13" s="80"/>
      <c r="E13" s="81">
        <f t="shared" si="0"/>
        <v>0</v>
      </c>
    </row>
    <row r="14" spans="1:5" ht="23.25">
      <c r="A14" s="121" t="s">
        <v>10</v>
      </c>
      <c r="B14" s="82"/>
      <c r="C14" s="77"/>
      <c r="D14" s="80"/>
      <c r="E14" s="81">
        <f t="shared" si="0"/>
        <v>0</v>
      </c>
    </row>
    <row r="15" spans="1:5" ht="23.25">
      <c r="A15" s="121" t="s">
        <v>12</v>
      </c>
      <c r="B15" s="77"/>
      <c r="C15" s="77"/>
      <c r="D15" s="78"/>
      <c r="E15" s="81">
        <f t="shared" si="0"/>
        <v>0</v>
      </c>
    </row>
    <row r="16" spans="1:5" ht="23.25">
      <c r="A16" s="121" t="s">
        <v>14</v>
      </c>
      <c r="B16" s="77"/>
      <c r="C16" s="77"/>
      <c r="D16" s="78"/>
      <c r="E16" s="81">
        <f t="shared" si="0"/>
        <v>0</v>
      </c>
    </row>
    <row r="17" spans="1:5" ht="23.25">
      <c r="A17" s="121" t="s">
        <v>16</v>
      </c>
      <c r="B17" s="77"/>
      <c r="C17" s="77"/>
      <c r="D17" s="78"/>
      <c r="E17" s="81">
        <f t="shared" si="0"/>
        <v>0</v>
      </c>
    </row>
    <row r="18" spans="1:5" ht="23.25">
      <c r="A18" s="121" t="s">
        <v>18</v>
      </c>
      <c r="B18" s="77"/>
      <c r="C18" s="77"/>
      <c r="D18" s="78"/>
      <c r="E18" s="81">
        <f t="shared" si="0"/>
        <v>0</v>
      </c>
    </row>
    <row r="19" spans="1:5" ht="23.25">
      <c r="A19" s="121" t="s">
        <v>20</v>
      </c>
      <c r="B19" s="77"/>
      <c r="C19" s="77"/>
      <c r="D19" s="78"/>
      <c r="E19" s="81">
        <f t="shared" si="0"/>
        <v>0</v>
      </c>
    </row>
    <row r="20" spans="1:5" ht="23.25">
      <c r="A20" s="121" t="s">
        <v>21</v>
      </c>
      <c r="B20" s="77"/>
      <c r="C20" s="77"/>
      <c r="D20" s="78"/>
      <c r="E20" s="81">
        <f t="shared" si="0"/>
        <v>0</v>
      </c>
    </row>
    <row r="21" spans="1:5" ht="23.25">
      <c r="A21" s="121" t="s">
        <v>23</v>
      </c>
      <c r="B21" s="77"/>
      <c r="C21" s="77"/>
      <c r="D21" s="78"/>
      <c r="E21" s="81">
        <f t="shared" si="0"/>
        <v>0</v>
      </c>
    </row>
    <row r="22" spans="1:5" ht="23.25">
      <c r="A22" s="121" t="s">
        <v>25</v>
      </c>
      <c r="B22" s="82"/>
      <c r="C22" s="82"/>
      <c r="D22" s="78"/>
      <c r="E22" s="81">
        <f t="shared" si="0"/>
        <v>0</v>
      </c>
    </row>
    <row r="23" spans="1:5" ht="23.25">
      <c r="A23" s="121" t="s">
        <v>27</v>
      </c>
      <c r="B23" s="77"/>
      <c r="C23" s="77"/>
      <c r="D23" s="78"/>
      <c r="E23" s="81">
        <f t="shared" si="0"/>
        <v>0</v>
      </c>
    </row>
    <row r="24" spans="1:5" ht="23.25">
      <c r="A24" s="121" t="s">
        <v>29</v>
      </c>
      <c r="B24" s="77"/>
      <c r="C24" s="77"/>
      <c r="D24" s="78"/>
      <c r="E24" s="81">
        <f t="shared" si="0"/>
        <v>0</v>
      </c>
    </row>
    <row r="25" spans="1:5" ht="23.25">
      <c r="A25" s="121" t="s">
        <v>31</v>
      </c>
      <c r="B25" s="77"/>
      <c r="C25" s="77"/>
      <c r="D25" s="78"/>
      <c r="E25" s="81">
        <f t="shared" si="0"/>
        <v>0</v>
      </c>
    </row>
    <row r="26" spans="1:5" ht="23.25">
      <c r="A26" s="121" t="s">
        <v>34</v>
      </c>
      <c r="B26" s="82"/>
      <c r="C26" s="77"/>
      <c r="D26" s="80"/>
      <c r="E26" s="81">
        <f t="shared" si="0"/>
        <v>0</v>
      </c>
    </row>
    <row r="27" spans="1:5" ht="23.25">
      <c r="A27" s="121" t="s">
        <v>35</v>
      </c>
      <c r="B27" s="77"/>
      <c r="C27" s="82"/>
      <c r="D27" s="80"/>
      <c r="E27" s="81">
        <f t="shared" si="0"/>
        <v>0</v>
      </c>
    </row>
    <row r="28" spans="1:5" ht="23.25">
      <c r="A28" s="121" t="s">
        <v>36</v>
      </c>
      <c r="B28" s="82"/>
      <c r="C28" s="77"/>
      <c r="D28" s="80"/>
      <c r="E28" s="81">
        <f t="shared" si="0"/>
        <v>0</v>
      </c>
    </row>
    <row r="29" spans="1:5" ht="23.25">
      <c r="A29" s="121" t="s">
        <v>37</v>
      </c>
      <c r="B29" s="82"/>
      <c r="C29" s="82"/>
      <c r="D29" s="78"/>
      <c r="E29" s="81">
        <f t="shared" si="0"/>
        <v>0</v>
      </c>
    </row>
    <row r="30" spans="1:5" ht="23.25">
      <c r="A30" s="121" t="s">
        <v>39</v>
      </c>
      <c r="B30" s="82"/>
      <c r="C30" s="82"/>
      <c r="D30" s="78"/>
      <c r="E30" s="81">
        <f t="shared" si="0"/>
        <v>0</v>
      </c>
    </row>
    <row r="31" spans="1:5" ht="23.25">
      <c r="A31" s="121" t="s">
        <v>41</v>
      </c>
      <c r="B31" s="77"/>
      <c r="C31" s="77"/>
      <c r="D31" s="78"/>
      <c r="E31" s="81">
        <f t="shared" si="0"/>
        <v>0</v>
      </c>
    </row>
    <row r="32" spans="1:5" ht="23.25">
      <c r="A32" s="121" t="s">
        <v>43</v>
      </c>
      <c r="B32" s="82"/>
      <c r="C32" s="82"/>
      <c r="D32" s="80"/>
      <c r="E32" s="81">
        <f t="shared" si="0"/>
        <v>0</v>
      </c>
    </row>
    <row r="33" spans="1:5" ht="23.25">
      <c r="A33" s="121" t="s">
        <v>44</v>
      </c>
      <c r="B33" s="82"/>
      <c r="C33" s="77"/>
      <c r="D33" s="80"/>
      <c r="E33" s="81">
        <f t="shared" si="0"/>
        <v>0</v>
      </c>
    </row>
    <row r="34" spans="1:5" ht="23.25">
      <c r="A34" s="121" t="s">
        <v>46</v>
      </c>
      <c r="B34" s="82"/>
      <c r="C34" s="82"/>
      <c r="D34" s="78"/>
      <c r="E34" s="81">
        <f t="shared" si="0"/>
        <v>0</v>
      </c>
    </row>
    <row r="35" spans="1:5" ht="23.25">
      <c r="A35" s="121" t="s">
        <v>61</v>
      </c>
      <c r="B35" s="82"/>
      <c r="C35" s="82"/>
      <c r="D35" s="78"/>
      <c r="E35" s="81">
        <f t="shared" si="0"/>
        <v>0</v>
      </c>
    </row>
    <row r="36" spans="1:5" ht="23.25">
      <c r="A36" s="121" t="s">
        <v>62</v>
      </c>
      <c r="B36" s="82"/>
      <c r="C36" s="82"/>
      <c r="D36" s="78"/>
      <c r="E36" s="81">
        <f t="shared" si="0"/>
        <v>0</v>
      </c>
    </row>
    <row r="37" spans="1:5" ht="23.25">
      <c r="A37" s="121" t="s">
        <v>63</v>
      </c>
      <c r="B37" s="82"/>
      <c r="C37" s="82"/>
      <c r="D37" s="78"/>
      <c r="E37" s="81">
        <f t="shared" si="0"/>
        <v>0</v>
      </c>
    </row>
    <row r="38" spans="1:5" ht="23.25">
      <c r="A38" s="121" t="s">
        <v>50</v>
      </c>
      <c r="B38" s="82"/>
      <c r="C38" s="82"/>
      <c r="D38" s="78"/>
      <c r="E38" s="81">
        <f t="shared" si="0"/>
        <v>0</v>
      </c>
    </row>
    <row r="39" spans="1:5" ht="24" thickBot="1">
      <c r="A39" s="122" t="s">
        <v>51</v>
      </c>
      <c r="B39" s="129"/>
      <c r="C39" s="83"/>
      <c r="D39" s="84"/>
      <c r="E39" s="85">
        <f t="shared" si="0"/>
        <v>0</v>
      </c>
    </row>
    <row r="40" spans="1:5" ht="24" thickBot="1">
      <c r="A40" s="123" t="s">
        <v>81</v>
      </c>
      <c r="B40" s="124">
        <f>SUM(B11:B39)</f>
        <v>0</v>
      </c>
      <c r="C40" s="124">
        <f>SUM(C11:C39)</f>
        <v>0</v>
      </c>
      <c r="D40" s="124">
        <f>SUM(D11:D39)</f>
        <v>0</v>
      </c>
      <c r="E40" s="125">
        <f>SUM(E11:E39)</f>
        <v>0</v>
      </c>
    </row>
    <row r="41" spans="1:5" ht="23.25">
      <c r="A41" s="86"/>
      <c r="B41" s="88"/>
      <c r="C41" s="88"/>
      <c r="D41" s="88"/>
      <c r="E41" s="87"/>
    </row>
    <row r="42" spans="1:5" ht="23.25">
      <c r="A42" s="86"/>
      <c r="B42" s="88"/>
      <c r="C42" s="88"/>
      <c r="D42" s="88"/>
      <c r="E42" s="87"/>
    </row>
    <row r="43" spans="1:5" ht="26.25">
      <c r="A43" s="117" t="s">
        <v>3</v>
      </c>
      <c r="B43" s="136" t="s">
        <v>71</v>
      </c>
      <c r="C43" s="136"/>
      <c r="D43" s="136"/>
      <c r="E43" s="89" t="s">
        <v>70</v>
      </c>
    </row>
    <row r="44" spans="1:5" ht="24" thickBot="1">
      <c r="A44" s="74"/>
      <c r="B44" s="66" t="s">
        <v>67</v>
      </c>
      <c r="C44" s="66" t="s">
        <v>68</v>
      </c>
      <c r="D44" s="66" t="s">
        <v>69</v>
      </c>
      <c r="E44" s="90"/>
    </row>
    <row r="45" spans="1:5" ht="24" thickBot="1">
      <c r="A45" s="118" t="s">
        <v>114</v>
      </c>
      <c r="B45" s="130"/>
      <c r="C45" s="119"/>
      <c r="D45" s="131"/>
      <c r="E45" s="79">
        <f>SUM(B45:D45)</f>
        <v>0</v>
      </c>
    </row>
    <row r="46" spans="1:5" ht="23.25">
      <c r="A46" s="118" t="s">
        <v>110</v>
      </c>
      <c r="B46" s="126"/>
      <c r="C46" s="126"/>
      <c r="D46" s="127"/>
      <c r="E46" s="128">
        <v>0</v>
      </c>
    </row>
    <row r="47" spans="1:5" ht="23.25">
      <c r="A47" s="121" t="s">
        <v>55</v>
      </c>
      <c r="B47" s="77"/>
      <c r="C47" s="77"/>
      <c r="D47" s="78"/>
      <c r="E47" s="81">
        <f aca="true" t="shared" si="1" ref="E47:E81">SUM(B47:D47)</f>
        <v>0</v>
      </c>
    </row>
    <row r="48" spans="1:5" ht="23.25">
      <c r="A48" s="121" t="s">
        <v>56</v>
      </c>
      <c r="B48" s="77"/>
      <c r="C48" s="77"/>
      <c r="D48" s="78"/>
      <c r="E48" s="81">
        <f t="shared" si="1"/>
        <v>0</v>
      </c>
    </row>
    <row r="49" spans="1:5" ht="23.25">
      <c r="A49" s="121" t="s">
        <v>57</v>
      </c>
      <c r="B49" s="77"/>
      <c r="C49" s="77"/>
      <c r="D49" s="78"/>
      <c r="E49" s="81">
        <f t="shared" si="1"/>
        <v>0</v>
      </c>
    </row>
    <row r="50" spans="1:5" ht="23.25">
      <c r="A50" s="121" t="s">
        <v>58</v>
      </c>
      <c r="B50" s="77"/>
      <c r="C50" s="77"/>
      <c r="D50" s="78"/>
      <c r="E50" s="81">
        <f t="shared" si="1"/>
        <v>0</v>
      </c>
    </row>
    <row r="51" spans="1:5" ht="23.25">
      <c r="A51" s="121" t="s">
        <v>59</v>
      </c>
      <c r="B51" s="77"/>
      <c r="C51" s="77"/>
      <c r="D51" s="78"/>
      <c r="E51" s="81">
        <f t="shared" si="1"/>
        <v>0</v>
      </c>
    </row>
    <row r="52" spans="1:5" ht="23.25">
      <c r="A52" s="121" t="s">
        <v>60</v>
      </c>
      <c r="B52" s="77"/>
      <c r="C52" s="77"/>
      <c r="D52" s="78"/>
      <c r="E52" s="81">
        <f t="shared" si="1"/>
        <v>0</v>
      </c>
    </row>
    <row r="53" spans="1:5" ht="23.25">
      <c r="A53" s="121" t="s">
        <v>8</v>
      </c>
      <c r="B53" s="77"/>
      <c r="C53" s="77"/>
      <c r="D53" s="78"/>
      <c r="E53" s="81">
        <f t="shared" si="1"/>
        <v>0</v>
      </c>
    </row>
    <row r="54" spans="1:5" ht="23.25">
      <c r="A54" s="121" t="s">
        <v>11</v>
      </c>
      <c r="B54" s="82"/>
      <c r="C54" s="77"/>
      <c r="D54" s="80"/>
      <c r="E54" s="81">
        <f t="shared" si="1"/>
        <v>0</v>
      </c>
    </row>
    <row r="55" spans="1:5" ht="23.25">
      <c r="A55" s="121" t="s">
        <v>13</v>
      </c>
      <c r="B55" s="77"/>
      <c r="C55" s="82"/>
      <c r="D55" s="80"/>
      <c r="E55" s="81">
        <f t="shared" si="1"/>
        <v>0</v>
      </c>
    </row>
    <row r="56" spans="1:5" ht="23.25">
      <c r="A56" s="121" t="s">
        <v>15</v>
      </c>
      <c r="B56" s="82"/>
      <c r="C56" s="77"/>
      <c r="D56" s="80"/>
      <c r="E56" s="81">
        <f t="shared" si="1"/>
        <v>0</v>
      </c>
    </row>
    <row r="57" spans="1:5" ht="23.25">
      <c r="A57" s="121" t="s">
        <v>17</v>
      </c>
      <c r="B57" s="82"/>
      <c r="C57" s="82"/>
      <c r="D57" s="78"/>
      <c r="E57" s="81">
        <f t="shared" si="1"/>
        <v>0</v>
      </c>
    </row>
    <row r="58" spans="1:5" ht="23.25">
      <c r="A58" s="121" t="s">
        <v>19</v>
      </c>
      <c r="B58" s="82"/>
      <c r="C58" s="82"/>
      <c r="D58" s="78"/>
      <c r="E58" s="81">
        <f t="shared" si="1"/>
        <v>0</v>
      </c>
    </row>
    <row r="59" spans="1:5" ht="23.25">
      <c r="A59" s="121" t="s">
        <v>111</v>
      </c>
      <c r="B59" s="77"/>
      <c r="C59" s="77"/>
      <c r="D59" s="78"/>
      <c r="E59" s="81">
        <f t="shared" si="1"/>
        <v>0</v>
      </c>
    </row>
    <row r="60" spans="1:5" ht="23.25">
      <c r="A60" s="121" t="s">
        <v>22</v>
      </c>
      <c r="B60" s="77"/>
      <c r="C60" s="77"/>
      <c r="D60" s="78"/>
      <c r="E60" s="81">
        <f t="shared" si="1"/>
        <v>0</v>
      </c>
    </row>
    <row r="61" spans="1:5" ht="23.25">
      <c r="A61" s="121" t="s">
        <v>24</v>
      </c>
      <c r="B61" s="77"/>
      <c r="C61" s="77"/>
      <c r="D61" s="78"/>
      <c r="E61" s="81">
        <f t="shared" si="1"/>
        <v>0</v>
      </c>
    </row>
    <row r="62" spans="1:5" ht="23.25">
      <c r="A62" s="121" t="s">
        <v>26</v>
      </c>
      <c r="B62" s="77"/>
      <c r="C62" s="77"/>
      <c r="D62" s="78"/>
      <c r="E62" s="81">
        <f t="shared" si="1"/>
        <v>0</v>
      </c>
    </row>
    <row r="63" spans="1:5" ht="23.25">
      <c r="A63" s="121" t="s">
        <v>28</v>
      </c>
      <c r="B63" s="77"/>
      <c r="C63" s="77"/>
      <c r="D63" s="78"/>
      <c r="E63" s="81">
        <f t="shared" si="1"/>
        <v>0</v>
      </c>
    </row>
    <row r="64" spans="1:5" ht="23.25">
      <c r="A64" s="121" t="s">
        <v>30</v>
      </c>
      <c r="B64" s="77"/>
      <c r="C64" s="77"/>
      <c r="D64" s="78"/>
      <c r="E64" s="81">
        <f t="shared" si="1"/>
        <v>0</v>
      </c>
    </row>
    <row r="65" spans="1:5" ht="23.25">
      <c r="A65" s="121" t="s">
        <v>32</v>
      </c>
      <c r="B65" s="82"/>
      <c r="C65" s="77"/>
      <c r="D65" s="80"/>
      <c r="E65" s="81">
        <f t="shared" si="1"/>
        <v>0</v>
      </c>
    </row>
    <row r="66" spans="1:5" ht="23.25">
      <c r="A66" s="121" t="s">
        <v>33</v>
      </c>
      <c r="B66" s="77"/>
      <c r="C66" s="77"/>
      <c r="D66" s="78"/>
      <c r="E66" s="81">
        <f t="shared" si="1"/>
        <v>0</v>
      </c>
    </row>
    <row r="67" spans="1:5" ht="23.25">
      <c r="A67" s="121" t="s">
        <v>112</v>
      </c>
      <c r="B67" s="77"/>
      <c r="C67" s="82"/>
      <c r="D67" s="80"/>
      <c r="E67" s="81">
        <f t="shared" si="1"/>
        <v>0</v>
      </c>
    </row>
    <row r="68" spans="1:5" ht="23.25">
      <c r="A68" s="121" t="s">
        <v>38</v>
      </c>
      <c r="B68" s="77"/>
      <c r="C68" s="77"/>
      <c r="D68" s="78"/>
      <c r="E68" s="81">
        <f t="shared" si="1"/>
        <v>0</v>
      </c>
    </row>
    <row r="69" spans="1:5" ht="23.25">
      <c r="A69" s="121" t="s">
        <v>40</v>
      </c>
      <c r="B69" s="77"/>
      <c r="C69" s="77"/>
      <c r="D69" s="78"/>
      <c r="E69" s="81">
        <f t="shared" si="1"/>
        <v>0</v>
      </c>
    </row>
    <row r="70" spans="1:5" ht="23.25">
      <c r="A70" s="121" t="s">
        <v>42</v>
      </c>
      <c r="B70" s="77"/>
      <c r="C70" s="77"/>
      <c r="D70" s="78"/>
      <c r="E70" s="81">
        <f t="shared" si="1"/>
        <v>0</v>
      </c>
    </row>
    <row r="71" spans="1:5" ht="23.25">
      <c r="A71" s="121" t="s">
        <v>45</v>
      </c>
      <c r="B71" s="77"/>
      <c r="C71" s="77"/>
      <c r="D71" s="78"/>
      <c r="E71" s="81">
        <f t="shared" si="1"/>
        <v>0</v>
      </c>
    </row>
    <row r="72" spans="1:5" ht="23.25" customHeight="1">
      <c r="A72" s="121" t="s">
        <v>113</v>
      </c>
      <c r="B72" s="77"/>
      <c r="C72" s="77"/>
      <c r="D72" s="78"/>
      <c r="E72" s="81">
        <f t="shared" si="1"/>
        <v>0</v>
      </c>
    </row>
    <row r="73" spans="1:5" ht="23.25" customHeight="1">
      <c r="A73" s="121" t="s">
        <v>47</v>
      </c>
      <c r="B73" s="77"/>
      <c r="C73" s="82"/>
      <c r="D73" s="80"/>
      <c r="E73" s="81">
        <f t="shared" si="1"/>
        <v>0</v>
      </c>
    </row>
    <row r="74" spans="1:5" ht="23.25" customHeight="1">
      <c r="A74" s="121" t="s">
        <v>48</v>
      </c>
      <c r="B74" s="77"/>
      <c r="C74" s="82"/>
      <c r="D74" s="80"/>
      <c r="E74" s="81">
        <f t="shared" si="1"/>
        <v>0</v>
      </c>
    </row>
    <row r="75" spans="1:5" ht="23.25" customHeight="1">
      <c r="A75" s="121" t="s">
        <v>49</v>
      </c>
      <c r="B75" s="91"/>
      <c r="C75" s="77"/>
      <c r="D75" s="78"/>
      <c r="E75" s="81">
        <f t="shared" si="1"/>
        <v>0</v>
      </c>
    </row>
    <row r="76" spans="1:5" ht="23.25" customHeight="1">
      <c r="A76" s="121" t="s">
        <v>52</v>
      </c>
      <c r="B76" s="91"/>
      <c r="C76" s="77"/>
      <c r="D76" s="78"/>
      <c r="E76" s="81">
        <f t="shared" si="1"/>
        <v>0</v>
      </c>
    </row>
    <row r="77" spans="1:5" ht="23.25" customHeight="1">
      <c r="A77" s="121" t="s">
        <v>54</v>
      </c>
      <c r="B77" s="77"/>
      <c r="C77" s="77"/>
      <c r="D77" s="78"/>
      <c r="E77" s="81">
        <f t="shared" si="1"/>
        <v>0</v>
      </c>
    </row>
    <row r="78" spans="1:5" ht="23.25" customHeight="1">
      <c r="A78" s="121" t="s">
        <v>53</v>
      </c>
      <c r="B78" s="82"/>
      <c r="C78" s="82"/>
      <c r="D78" s="78"/>
      <c r="E78" s="81">
        <f t="shared" si="1"/>
        <v>0</v>
      </c>
    </row>
    <row r="79" spans="1:5" ht="23.25" customHeight="1">
      <c r="A79" s="121" t="s">
        <v>6</v>
      </c>
      <c r="B79" s="82"/>
      <c r="C79" s="82"/>
      <c r="D79" s="78"/>
      <c r="E79" s="81">
        <f t="shared" si="1"/>
        <v>0</v>
      </c>
    </row>
    <row r="80" spans="1:5" ht="23.25" customHeight="1">
      <c r="A80" s="121" t="s">
        <v>64</v>
      </c>
      <c r="B80" s="82"/>
      <c r="C80" s="82"/>
      <c r="D80" s="77"/>
      <c r="E80" s="81">
        <f t="shared" si="1"/>
        <v>0</v>
      </c>
    </row>
    <row r="81" spans="1:5" ht="23.25" customHeight="1" thickBot="1">
      <c r="A81" s="122" t="s">
        <v>109</v>
      </c>
      <c r="B81" s="83"/>
      <c r="C81" s="92"/>
      <c r="D81" s="93"/>
      <c r="E81" s="81">
        <f t="shared" si="1"/>
        <v>0</v>
      </c>
    </row>
    <row r="82" spans="1:6" ht="24" thickBot="1">
      <c r="A82" s="123" t="s">
        <v>0</v>
      </c>
      <c r="B82" s="124">
        <f>SUM(B45:B81)</f>
        <v>0</v>
      </c>
      <c r="C82" s="124">
        <f>SUM(C45:C81)</f>
        <v>0</v>
      </c>
      <c r="D82" s="124">
        <f>SUM(D45:D81)</f>
        <v>0</v>
      </c>
      <c r="E82" s="125">
        <f>SUM(E45:E81)</f>
        <v>0</v>
      </c>
      <c r="F82" s="94"/>
    </row>
    <row r="83" spans="2:6" ht="24" thickBot="1">
      <c r="B83" s="94"/>
      <c r="C83" s="94"/>
      <c r="D83" s="94"/>
      <c r="E83" s="95"/>
      <c r="F83" s="94"/>
    </row>
    <row r="84" spans="1:6" ht="23.25">
      <c r="A84" s="96" t="s">
        <v>74</v>
      </c>
      <c r="B84" s="97">
        <f>E40-E82</f>
        <v>0</v>
      </c>
      <c r="C84" s="98"/>
      <c r="D84" s="98"/>
      <c r="E84" s="99"/>
      <c r="F84" s="94"/>
    </row>
    <row r="85" spans="1:6" ht="23.25">
      <c r="A85" s="100" t="s">
        <v>75</v>
      </c>
      <c r="B85" s="101">
        <f>B7+B84</f>
        <v>0</v>
      </c>
      <c r="C85" s="102"/>
      <c r="D85" s="102"/>
      <c r="E85" s="103"/>
      <c r="F85" s="94"/>
    </row>
    <row r="86" spans="1:6" ht="23.25">
      <c r="A86" s="104" t="s">
        <v>78</v>
      </c>
      <c r="B86" s="105">
        <f>(E82*3)</f>
        <v>0</v>
      </c>
      <c r="C86" s="102"/>
      <c r="D86" s="102"/>
      <c r="E86" s="103"/>
      <c r="F86" s="94"/>
    </row>
    <row r="87" spans="1:6" ht="23.25">
      <c r="A87" s="106" t="s">
        <v>77</v>
      </c>
      <c r="B87" s="107"/>
      <c r="C87" s="108" t="str">
        <f>IF(B85&lt;=B86,"Yes","No")</f>
        <v>Yes</v>
      </c>
      <c r="D87" s="109"/>
      <c r="E87" s="110"/>
      <c r="F87" s="94"/>
    </row>
    <row r="88" spans="1:6" ht="23.25">
      <c r="A88" s="106" t="s">
        <v>72</v>
      </c>
      <c r="B88" s="111">
        <f>IF(B82=0,0,B82/(B82+C82+D82))</f>
        <v>0</v>
      </c>
      <c r="C88" s="108" t="str">
        <f>IF(B88&gt;64.99%,"Yes","No")</f>
        <v>No</v>
      </c>
      <c r="D88" s="109"/>
      <c r="E88" s="110"/>
      <c r="F88" s="94"/>
    </row>
    <row r="89" spans="1:5" ht="24" thickBot="1">
      <c r="A89" s="112" t="s">
        <v>73</v>
      </c>
      <c r="B89" s="113">
        <f>IF(D82=0,0,D82/D40)</f>
        <v>0</v>
      </c>
      <c r="C89" s="114" t="str">
        <f>IF(B89&lt;34.99%,"Yes","No")</f>
        <v>Yes</v>
      </c>
      <c r="D89" s="115"/>
      <c r="E89" s="116"/>
    </row>
  </sheetData>
  <sheetProtection/>
  <mergeCells count="4">
    <mergeCell ref="A1:B1"/>
    <mergeCell ref="B7:E7"/>
    <mergeCell ref="B9:D9"/>
    <mergeCell ref="B43:D43"/>
  </mergeCells>
  <printOptions/>
  <pageMargins left="0.7" right="0.7" top="0.75" bottom="0.58" header="0.3" footer="0.3"/>
  <pageSetup horizontalDpi="600" verticalDpi="600" orientation="portrait" scale="54" r:id="rId2"/>
  <headerFooter alignWithMargins="0">
    <oddHeader>&amp;LRevised 2-15-13</oddHeader>
    <oddFooter>&amp;CPage &amp;P of &amp;N</oddFooter>
  </headerFooter>
  <rowBreaks count="1" manualBreakCount="1">
    <brk id="41" max="255" man="1"/>
  </rowBreak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F87"/>
  <sheetViews>
    <sheetView zoomScalePageLayoutView="0" workbookViewId="0" topLeftCell="A1">
      <selection activeCell="A1" sqref="A1:B1"/>
    </sheetView>
  </sheetViews>
  <sheetFormatPr defaultColWidth="9.140625" defaultRowHeight="12.75"/>
  <cols>
    <col min="1" max="1" width="60.8515625" style="1" bestFit="1" customWidth="1"/>
    <col min="2" max="2" width="25.8515625" style="1" bestFit="1" customWidth="1"/>
    <col min="3" max="3" width="12.00390625" style="1" bestFit="1" customWidth="1"/>
    <col min="4" max="4" width="12.8515625" style="1" bestFit="1" customWidth="1"/>
    <col min="5" max="5" width="23.00390625" style="1" customWidth="1"/>
    <col min="6" max="16384" width="9.140625" style="1" customWidth="1"/>
  </cols>
  <sheetData>
    <row r="1" spans="1:2" ht="53.25" customHeight="1">
      <c r="A1" s="137" t="s">
        <v>83</v>
      </c>
      <c r="B1" s="137"/>
    </row>
    <row r="2" spans="1:2" ht="5.25" customHeight="1">
      <c r="A2" s="2"/>
      <c r="B2" s="2"/>
    </row>
    <row r="3" spans="1:2" ht="20.25" customHeight="1" thickBot="1">
      <c r="A3" s="3" t="s">
        <v>1</v>
      </c>
      <c r="B3" s="4" t="s">
        <v>79</v>
      </c>
    </row>
    <row r="4" spans="1:2" ht="20.25" customHeight="1" thickBot="1">
      <c r="A4" s="5" t="s">
        <v>5</v>
      </c>
      <c r="B4" s="6" t="s">
        <v>80</v>
      </c>
    </row>
    <row r="5" spans="1:2" ht="20.25" customHeight="1" thickBot="1">
      <c r="A5" s="5" t="s">
        <v>4</v>
      </c>
      <c r="B5" s="6">
        <v>2013</v>
      </c>
    </row>
    <row r="6" spans="1:2" ht="20.25" customHeight="1">
      <c r="A6" s="26"/>
      <c r="B6" s="27"/>
    </row>
    <row r="7" spans="1:5" ht="20.25" customHeight="1" thickBot="1">
      <c r="A7" s="29" t="s">
        <v>76</v>
      </c>
      <c r="B7" s="139">
        <v>6832</v>
      </c>
      <c r="C7" s="140"/>
      <c r="D7" s="140"/>
      <c r="E7" s="140"/>
    </row>
    <row r="8" spans="1:2" ht="12.75">
      <c r="A8" s="2"/>
      <c r="B8" s="2"/>
    </row>
    <row r="9" spans="1:5" s="8" customFormat="1" ht="15.75">
      <c r="A9" s="7" t="s">
        <v>2</v>
      </c>
      <c r="B9" s="138" t="s">
        <v>71</v>
      </c>
      <c r="C9" s="138"/>
      <c r="D9" s="138"/>
      <c r="E9" s="12" t="s">
        <v>70</v>
      </c>
    </row>
    <row r="10" spans="1:5" s="8" customFormat="1" ht="16.5" thickBot="1">
      <c r="A10" s="7"/>
      <c r="B10" s="8" t="s">
        <v>67</v>
      </c>
      <c r="C10" s="8" t="s">
        <v>68</v>
      </c>
      <c r="D10" s="8" t="s">
        <v>69</v>
      </c>
      <c r="E10" s="13"/>
    </row>
    <row r="11" spans="1:5" s="8" customFormat="1" ht="15.75">
      <c r="A11" s="57" t="s">
        <v>66</v>
      </c>
      <c r="B11" s="16"/>
      <c r="C11" s="16"/>
      <c r="D11" s="17">
        <v>500</v>
      </c>
      <c r="E11" s="18">
        <f>SUM(B11:D11)</f>
        <v>500</v>
      </c>
    </row>
    <row r="12" spans="1:5" s="8" customFormat="1" ht="15.75">
      <c r="A12" s="57" t="s">
        <v>7</v>
      </c>
      <c r="B12" s="16"/>
      <c r="C12" s="16"/>
      <c r="D12" s="21"/>
      <c r="E12" s="19">
        <f aca="true" t="shared" si="0" ref="E12:E39">SUM(B12:D12)</f>
        <v>0</v>
      </c>
    </row>
    <row r="13" spans="1:5" s="8" customFormat="1" ht="15.75">
      <c r="A13" s="57" t="s">
        <v>9</v>
      </c>
      <c r="B13" s="20"/>
      <c r="C13" s="16"/>
      <c r="D13" s="21"/>
      <c r="E13" s="19">
        <f t="shared" si="0"/>
        <v>0</v>
      </c>
    </row>
    <row r="14" spans="1:5" s="8" customFormat="1" ht="15.75">
      <c r="A14" s="57" t="s">
        <v>10</v>
      </c>
      <c r="B14" s="20"/>
      <c r="C14" s="16">
        <v>300</v>
      </c>
      <c r="D14" s="21"/>
      <c r="E14" s="19">
        <f t="shared" si="0"/>
        <v>300</v>
      </c>
    </row>
    <row r="15" spans="1:5" s="8" customFormat="1" ht="15.75">
      <c r="A15" s="57" t="s">
        <v>12</v>
      </c>
      <c r="B15" s="16"/>
      <c r="C15" s="16"/>
      <c r="D15" s="17"/>
      <c r="E15" s="19">
        <f t="shared" si="0"/>
        <v>0</v>
      </c>
    </row>
    <row r="16" spans="1:5" s="8" customFormat="1" ht="15.75">
      <c r="A16" s="57" t="s">
        <v>14</v>
      </c>
      <c r="B16" s="16"/>
      <c r="C16" s="16"/>
      <c r="D16" s="17"/>
      <c r="E16" s="19">
        <f t="shared" si="0"/>
        <v>0</v>
      </c>
    </row>
    <row r="17" spans="1:5" s="8" customFormat="1" ht="15.75">
      <c r="A17" s="57" t="s">
        <v>16</v>
      </c>
      <c r="B17" s="16"/>
      <c r="C17" s="16"/>
      <c r="D17" s="17"/>
      <c r="E17" s="19">
        <f t="shared" si="0"/>
        <v>0</v>
      </c>
    </row>
    <row r="18" spans="1:5" s="8" customFormat="1" ht="15.75">
      <c r="A18" s="57" t="s">
        <v>18</v>
      </c>
      <c r="B18" s="16"/>
      <c r="C18" s="16"/>
      <c r="D18" s="17"/>
      <c r="E18" s="19">
        <f t="shared" si="0"/>
        <v>0</v>
      </c>
    </row>
    <row r="19" spans="1:5" s="8" customFormat="1" ht="15.75">
      <c r="A19" s="57" t="s">
        <v>20</v>
      </c>
      <c r="B19" s="16"/>
      <c r="C19" s="16">
        <v>1000</v>
      </c>
      <c r="D19" s="17"/>
      <c r="E19" s="19">
        <f t="shared" si="0"/>
        <v>1000</v>
      </c>
    </row>
    <row r="20" spans="1:5" s="8" customFormat="1" ht="15.75">
      <c r="A20" s="57" t="s">
        <v>21</v>
      </c>
      <c r="B20" s="16"/>
      <c r="C20" s="16"/>
      <c r="D20" s="17"/>
      <c r="E20" s="19">
        <f t="shared" si="0"/>
        <v>0</v>
      </c>
    </row>
    <row r="21" spans="1:5" s="8" customFormat="1" ht="15.75">
      <c r="A21" s="57" t="s">
        <v>23</v>
      </c>
      <c r="B21" s="16"/>
      <c r="C21" s="16"/>
      <c r="D21" s="17"/>
      <c r="E21" s="19">
        <f t="shared" si="0"/>
        <v>0</v>
      </c>
    </row>
    <row r="22" spans="1:5" s="8" customFormat="1" ht="15.75">
      <c r="A22" s="57" t="s">
        <v>25</v>
      </c>
      <c r="B22" s="20"/>
      <c r="C22" s="20"/>
      <c r="D22" s="17">
        <v>10000</v>
      </c>
      <c r="E22" s="19">
        <f t="shared" si="0"/>
        <v>10000</v>
      </c>
    </row>
    <row r="23" spans="1:5" s="8" customFormat="1" ht="15.75">
      <c r="A23" s="57" t="s">
        <v>27</v>
      </c>
      <c r="B23" s="16"/>
      <c r="C23" s="16"/>
      <c r="D23" s="17"/>
      <c r="E23" s="19">
        <f t="shared" si="0"/>
        <v>0</v>
      </c>
    </row>
    <row r="24" spans="1:5" s="8" customFormat="1" ht="15.75">
      <c r="A24" s="57" t="s">
        <v>29</v>
      </c>
      <c r="B24" s="16"/>
      <c r="C24" s="16"/>
      <c r="D24" s="17"/>
      <c r="E24" s="19">
        <f t="shared" si="0"/>
        <v>0</v>
      </c>
    </row>
    <row r="25" spans="1:5" s="8" customFormat="1" ht="15.75">
      <c r="A25" s="57" t="s">
        <v>31</v>
      </c>
      <c r="B25" s="16">
        <v>200</v>
      </c>
      <c r="C25" s="16">
        <v>500</v>
      </c>
      <c r="D25" s="17">
        <v>500</v>
      </c>
      <c r="E25" s="19">
        <f t="shared" si="0"/>
        <v>1200</v>
      </c>
    </row>
    <row r="26" spans="1:5" s="8" customFormat="1" ht="15.75">
      <c r="A26" s="57" t="s">
        <v>34</v>
      </c>
      <c r="B26" s="20"/>
      <c r="C26" s="16"/>
      <c r="D26" s="21"/>
      <c r="E26" s="19">
        <f t="shared" si="0"/>
        <v>0</v>
      </c>
    </row>
    <row r="27" spans="1:5" s="8" customFormat="1" ht="15.75">
      <c r="A27" s="57" t="s">
        <v>35</v>
      </c>
      <c r="B27" s="16"/>
      <c r="C27" s="20"/>
      <c r="D27" s="21"/>
      <c r="E27" s="19">
        <f t="shared" si="0"/>
        <v>0</v>
      </c>
    </row>
    <row r="28" spans="1:5" s="8" customFormat="1" ht="15.75">
      <c r="A28" s="57" t="s">
        <v>36</v>
      </c>
      <c r="B28" s="20"/>
      <c r="C28" s="16"/>
      <c r="D28" s="21"/>
      <c r="E28" s="19">
        <f t="shared" si="0"/>
        <v>0</v>
      </c>
    </row>
    <row r="29" spans="1:5" s="8" customFormat="1" ht="15.75">
      <c r="A29" s="57" t="s">
        <v>37</v>
      </c>
      <c r="B29" s="20"/>
      <c r="C29" s="20"/>
      <c r="D29" s="17">
        <v>100</v>
      </c>
      <c r="E29" s="19">
        <f t="shared" si="0"/>
        <v>100</v>
      </c>
    </row>
    <row r="30" spans="1:5" s="8" customFormat="1" ht="15.75">
      <c r="A30" s="57" t="s">
        <v>39</v>
      </c>
      <c r="B30" s="20"/>
      <c r="C30" s="20"/>
      <c r="D30" s="17">
        <v>2500</v>
      </c>
      <c r="E30" s="19">
        <f t="shared" si="0"/>
        <v>2500</v>
      </c>
    </row>
    <row r="31" spans="1:5" s="8" customFormat="1" ht="15.75">
      <c r="A31" s="57" t="s">
        <v>41</v>
      </c>
      <c r="B31" s="16"/>
      <c r="C31" s="16">
        <v>1000</v>
      </c>
      <c r="D31" s="17"/>
      <c r="E31" s="19">
        <f t="shared" si="0"/>
        <v>1000</v>
      </c>
    </row>
    <row r="32" spans="1:5" s="8" customFormat="1" ht="15.75">
      <c r="A32" s="57" t="s">
        <v>43</v>
      </c>
      <c r="B32" s="20"/>
      <c r="C32" s="20"/>
      <c r="D32" s="21"/>
      <c r="E32" s="19">
        <f t="shared" si="0"/>
        <v>0</v>
      </c>
    </row>
    <row r="33" spans="1:5" s="8" customFormat="1" ht="15.75">
      <c r="A33" s="57" t="s">
        <v>44</v>
      </c>
      <c r="B33" s="20"/>
      <c r="C33" s="16"/>
      <c r="D33" s="21"/>
      <c r="E33" s="19">
        <f t="shared" si="0"/>
        <v>0</v>
      </c>
    </row>
    <row r="34" spans="1:5" s="8" customFormat="1" ht="15.75">
      <c r="A34" s="57" t="s">
        <v>46</v>
      </c>
      <c r="B34" s="20"/>
      <c r="C34" s="20"/>
      <c r="D34" s="17"/>
      <c r="E34" s="19">
        <f t="shared" si="0"/>
        <v>0</v>
      </c>
    </row>
    <row r="35" spans="1:5" s="8" customFormat="1" ht="15.75">
      <c r="A35" s="57" t="s">
        <v>61</v>
      </c>
      <c r="B35" s="20"/>
      <c r="C35" s="20"/>
      <c r="D35" s="17"/>
      <c r="E35" s="19">
        <f t="shared" si="0"/>
        <v>0</v>
      </c>
    </row>
    <row r="36" spans="1:5" s="8" customFormat="1" ht="15.75">
      <c r="A36" s="57" t="s">
        <v>62</v>
      </c>
      <c r="B36" s="20"/>
      <c r="C36" s="20"/>
      <c r="D36" s="17"/>
      <c r="E36" s="19">
        <f t="shared" si="0"/>
        <v>0</v>
      </c>
    </row>
    <row r="37" spans="1:5" s="8" customFormat="1" ht="15.75">
      <c r="A37" s="57" t="s">
        <v>63</v>
      </c>
      <c r="B37" s="20"/>
      <c r="C37" s="20"/>
      <c r="D37" s="17"/>
      <c r="E37" s="19">
        <f t="shared" si="0"/>
        <v>0</v>
      </c>
    </row>
    <row r="38" spans="1:5" s="8" customFormat="1" ht="15.75">
      <c r="A38" s="57" t="s">
        <v>50</v>
      </c>
      <c r="B38" s="20"/>
      <c r="C38" s="20"/>
      <c r="D38" s="17"/>
      <c r="E38" s="19">
        <f t="shared" si="0"/>
        <v>0</v>
      </c>
    </row>
    <row r="39" spans="1:5" s="8" customFormat="1" ht="16.5" thickBot="1">
      <c r="A39" s="59" t="s">
        <v>51</v>
      </c>
      <c r="B39" s="23"/>
      <c r="C39" s="23"/>
      <c r="D39" s="24"/>
      <c r="E39" s="25">
        <f t="shared" si="0"/>
        <v>0</v>
      </c>
    </row>
    <row r="40" spans="1:5" s="8" customFormat="1" ht="15.75">
      <c r="A40" s="10" t="s">
        <v>81</v>
      </c>
      <c r="B40" s="9">
        <f>SUM(B11:B39)</f>
        <v>200</v>
      </c>
      <c r="C40" s="9">
        <f>SUM(C11:C39)</f>
        <v>2800</v>
      </c>
      <c r="D40" s="9">
        <f>SUM(D11:D39)</f>
        <v>13600</v>
      </c>
      <c r="E40" s="14">
        <f>SUM(E11:E39)</f>
        <v>16600</v>
      </c>
    </row>
    <row r="41" spans="1:5" s="8" customFormat="1" ht="15.75">
      <c r="A41" s="10"/>
      <c r="B41" s="9"/>
      <c r="C41" s="9"/>
      <c r="D41" s="9"/>
      <c r="E41" s="14"/>
    </row>
    <row r="42" spans="1:5" s="8" customFormat="1" ht="15.75">
      <c r="A42" s="7" t="s">
        <v>3</v>
      </c>
      <c r="B42" s="138" t="s">
        <v>71</v>
      </c>
      <c r="C42" s="138"/>
      <c r="D42" s="138"/>
      <c r="E42" s="12" t="s">
        <v>70</v>
      </c>
    </row>
    <row r="43" spans="1:5" s="8" customFormat="1" ht="16.5" thickBot="1">
      <c r="A43" s="7"/>
      <c r="B43" s="8" t="s">
        <v>67</v>
      </c>
      <c r="C43" s="8" t="s">
        <v>68</v>
      </c>
      <c r="D43" s="8" t="s">
        <v>69</v>
      </c>
      <c r="E43" s="13"/>
    </row>
    <row r="44" spans="1:5" s="8" customFormat="1" ht="15.75">
      <c r="A44" s="57" t="s">
        <v>110</v>
      </c>
      <c r="B44" s="16"/>
      <c r="C44" s="16">
        <v>500</v>
      </c>
      <c r="D44" s="17"/>
      <c r="E44" s="18">
        <f>SUM(B44:D44)</f>
        <v>500</v>
      </c>
    </row>
    <row r="45" spans="1:5" s="8" customFormat="1" ht="15.75">
      <c r="A45" s="57" t="s">
        <v>55</v>
      </c>
      <c r="B45" s="16"/>
      <c r="C45" s="16"/>
      <c r="D45" s="17">
        <v>1000</v>
      </c>
      <c r="E45" s="19">
        <f aca="true" t="shared" si="1" ref="E45:E78">SUM(B45:D45)</f>
        <v>1000</v>
      </c>
    </row>
    <row r="46" spans="1:5" s="8" customFormat="1" ht="15.75">
      <c r="A46" s="57" t="s">
        <v>56</v>
      </c>
      <c r="B46" s="16"/>
      <c r="C46" s="16"/>
      <c r="D46" s="17"/>
      <c r="E46" s="19">
        <f t="shared" si="1"/>
        <v>0</v>
      </c>
    </row>
    <row r="47" spans="1:5" s="8" customFormat="1" ht="15.75">
      <c r="A47" s="57" t="s">
        <v>57</v>
      </c>
      <c r="B47" s="16"/>
      <c r="C47" s="16">
        <v>300</v>
      </c>
      <c r="D47" s="17"/>
      <c r="E47" s="19">
        <f t="shared" si="1"/>
        <v>300</v>
      </c>
    </row>
    <row r="48" spans="1:5" s="8" customFormat="1" ht="15.75">
      <c r="A48" s="57" t="s">
        <v>58</v>
      </c>
      <c r="B48" s="16"/>
      <c r="C48" s="16">
        <v>800</v>
      </c>
      <c r="D48" s="17"/>
      <c r="E48" s="19">
        <f t="shared" si="1"/>
        <v>800</v>
      </c>
    </row>
    <row r="49" spans="1:5" s="8" customFormat="1" ht="15.75">
      <c r="A49" s="57" t="s">
        <v>59</v>
      </c>
      <c r="B49" s="16"/>
      <c r="C49" s="16"/>
      <c r="D49" s="17"/>
      <c r="E49" s="19">
        <f t="shared" si="1"/>
        <v>0</v>
      </c>
    </row>
    <row r="50" spans="1:5" s="8" customFormat="1" ht="15.75">
      <c r="A50" s="57" t="s">
        <v>60</v>
      </c>
      <c r="B50" s="16"/>
      <c r="C50" s="16"/>
      <c r="D50" s="17"/>
      <c r="E50" s="19">
        <f t="shared" si="1"/>
        <v>0</v>
      </c>
    </row>
    <row r="51" spans="1:5" s="8" customFormat="1" ht="15.75">
      <c r="A51" s="57" t="s">
        <v>8</v>
      </c>
      <c r="B51" s="16"/>
      <c r="C51" s="16"/>
      <c r="D51" s="17"/>
      <c r="E51" s="19">
        <f t="shared" si="1"/>
        <v>0</v>
      </c>
    </row>
    <row r="52" spans="1:5" s="8" customFormat="1" ht="15.75">
      <c r="A52" s="57" t="s">
        <v>11</v>
      </c>
      <c r="B52" s="20"/>
      <c r="C52" s="16"/>
      <c r="D52" s="21"/>
      <c r="E52" s="19">
        <f t="shared" si="1"/>
        <v>0</v>
      </c>
    </row>
    <row r="53" spans="1:5" s="8" customFormat="1" ht="15.75">
      <c r="A53" s="57" t="s">
        <v>13</v>
      </c>
      <c r="B53" s="16"/>
      <c r="C53" s="20"/>
      <c r="D53" s="21"/>
      <c r="E53" s="19">
        <f t="shared" si="1"/>
        <v>0</v>
      </c>
    </row>
    <row r="54" spans="1:5" s="8" customFormat="1" ht="15.75">
      <c r="A54" s="57" t="s">
        <v>15</v>
      </c>
      <c r="B54" s="20"/>
      <c r="C54" s="16"/>
      <c r="D54" s="21"/>
      <c r="E54" s="19">
        <f t="shared" si="1"/>
        <v>0</v>
      </c>
    </row>
    <row r="55" spans="1:5" s="8" customFormat="1" ht="15.75">
      <c r="A55" s="57" t="s">
        <v>17</v>
      </c>
      <c r="B55" s="20"/>
      <c r="C55" s="20"/>
      <c r="D55" s="17"/>
      <c r="E55" s="19">
        <f t="shared" si="1"/>
        <v>0</v>
      </c>
    </row>
    <row r="56" spans="1:5" s="8" customFormat="1" ht="15.75">
      <c r="A56" s="57" t="s">
        <v>19</v>
      </c>
      <c r="B56" s="20"/>
      <c r="C56" s="20"/>
      <c r="D56" s="17"/>
      <c r="E56" s="19">
        <f t="shared" si="1"/>
        <v>0</v>
      </c>
    </row>
    <row r="57" spans="1:5" s="8" customFormat="1" ht="15.75">
      <c r="A57" s="57" t="s">
        <v>111</v>
      </c>
      <c r="B57" s="16"/>
      <c r="C57" s="16">
        <v>500</v>
      </c>
      <c r="D57" s="17"/>
      <c r="E57" s="19">
        <f t="shared" si="1"/>
        <v>500</v>
      </c>
    </row>
    <row r="58" spans="1:5" s="8" customFormat="1" ht="15.75">
      <c r="A58" s="57" t="s">
        <v>22</v>
      </c>
      <c r="B58" s="16"/>
      <c r="C58" s="16"/>
      <c r="D58" s="17"/>
      <c r="E58" s="19">
        <f t="shared" si="1"/>
        <v>0</v>
      </c>
    </row>
    <row r="59" spans="1:5" s="8" customFormat="1" ht="15.75">
      <c r="A59" s="57" t="s">
        <v>24</v>
      </c>
      <c r="B59" s="16"/>
      <c r="C59" s="16"/>
      <c r="D59" s="17"/>
      <c r="E59" s="19">
        <f t="shared" si="1"/>
        <v>0</v>
      </c>
    </row>
    <row r="60" spans="1:5" s="8" customFormat="1" ht="15.75">
      <c r="A60" s="57" t="s">
        <v>26</v>
      </c>
      <c r="B60" s="16"/>
      <c r="C60" s="16"/>
      <c r="D60" s="17"/>
      <c r="E60" s="19">
        <f t="shared" si="1"/>
        <v>0</v>
      </c>
    </row>
    <row r="61" spans="1:5" s="8" customFormat="1" ht="15.75">
      <c r="A61" s="57" t="s">
        <v>28</v>
      </c>
      <c r="B61" s="16"/>
      <c r="C61" s="16"/>
      <c r="D61" s="17"/>
      <c r="E61" s="19">
        <f t="shared" si="1"/>
        <v>0</v>
      </c>
    </row>
    <row r="62" spans="1:5" s="8" customFormat="1" ht="15.75">
      <c r="A62" s="57" t="s">
        <v>30</v>
      </c>
      <c r="B62" s="16"/>
      <c r="C62" s="16"/>
      <c r="D62" s="17"/>
      <c r="E62" s="19">
        <f t="shared" si="1"/>
        <v>0</v>
      </c>
    </row>
    <row r="63" spans="1:5" s="8" customFormat="1" ht="15.75">
      <c r="A63" s="57" t="s">
        <v>32</v>
      </c>
      <c r="B63" s="20"/>
      <c r="C63" s="16"/>
      <c r="D63" s="21"/>
      <c r="E63" s="19">
        <f t="shared" si="1"/>
        <v>0</v>
      </c>
    </row>
    <row r="64" spans="1:5" s="8" customFormat="1" ht="15.75">
      <c r="A64" s="57" t="s">
        <v>33</v>
      </c>
      <c r="B64" s="16"/>
      <c r="C64" s="16"/>
      <c r="D64" s="17"/>
      <c r="E64" s="19">
        <f t="shared" si="1"/>
        <v>0</v>
      </c>
    </row>
    <row r="65" spans="1:5" s="8" customFormat="1" ht="15.75">
      <c r="A65" s="57" t="s">
        <v>112</v>
      </c>
      <c r="B65" s="16">
        <v>1000</v>
      </c>
      <c r="C65" s="20"/>
      <c r="D65" s="21"/>
      <c r="E65" s="19">
        <f t="shared" si="1"/>
        <v>1000</v>
      </c>
    </row>
    <row r="66" spans="1:5" s="8" customFormat="1" ht="15.75">
      <c r="A66" s="57" t="s">
        <v>38</v>
      </c>
      <c r="B66" s="16"/>
      <c r="C66" s="16"/>
      <c r="D66" s="17"/>
      <c r="E66" s="19">
        <f t="shared" si="1"/>
        <v>0</v>
      </c>
    </row>
    <row r="67" spans="1:5" s="8" customFormat="1" ht="15.75">
      <c r="A67" s="57" t="s">
        <v>40</v>
      </c>
      <c r="B67" s="16"/>
      <c r="C67" s="16"/>
      <c r="D67" s="17"/>
      <c r="E67" s="19">
        <f t="shared" si="1"/>
        <v>0</v>
      </c>
    </row>
    <row r="68" spans="1:5" s="8" customFormat="1" ht="15.75">
      <c r="A68" s="57" t="s">
        <v>42</v>
      </c>
      <c r="B68" s="16"/>
      <c r="C68" s="16">
        <v>100</v>
      </c>
      <c r="D68" s="17"/>
      <c r="E68" s="19">
        <f t="shared" si="1"/>
        <v>100</v>
      </c>
    </row>
    <row r="69" spans="1:5" s="8" customFormat="1" ht="15.75">
      <c r="A69" s="57" t="s">
        <v>45</v>
      </c>
      <c r="B69" s="16"/>
      <c r="C69" s="16"/>
      <c r="D69" s="17"/>
      <c r="E69" s="19">
        <f t="shared" si="1"/>
        <v>0</v>
      </c>
    </row>
    <row r="70" spans="1:5" s="8" customFormat="1" ht="15.75">
      <c r="A70" s="57" t="s">
        <v>113</v>
      </c>
      <c r="B70" s="16"/>
      <c r="C70" s="16">
        <v>100</v>
      </c>
      <c r="D70" s="17"/>
      <c r="E70" s="19">
        <f t="shared" si="1"/>
        <v>100</v>
      </c>
    </row>
    <row r="71" spans="1:5" s="8" customFormat="1" ht="15.75">
      <c r="A71" s="57" t="s">
        <v>47</v>
      </c>
      <c r="B71" s="16">
        <v>2000</v>
      </c>
      <c r="C71" s="20"/>
      <c r="D71" s="21"/>
      <c r="E71" s="19">
        <f t="shared" si="1"/>
        <v>2000</v>
      </c>
    </row>
    <row r="72" spans="1:5" s="8" customFormat="1" ht="15.75">
      <c r="A72" s="57" t="s">
        <v>48</v>
      </c>
      <c r="B72" s="16"/>
      <c r="C72" s="20"/>
      <c r="D72" s="21"/>
      <c r="E72" s="19">
        <f t="shared" si="1"/>
        <v>0</v>
      </c>
    </row>
    <row r="73" spans="1:5" s="8" customFormat="1" ht="15.75">
      <c r="A73" s="57" t="s">
        <v>49</v>
      </c>
      <c r="B73" s="22"/>
      <c r="C73" s="16"/>
      <c r="D73" s="17"/>
      <c r="E73" s="19">
        <f t="shared" si="1"/>
        <v>0</v>
      </c>
    </row>
    <row r="74" spans="1:5" ht="15" customHeight="1">
      <c r="A74" s="57" t="s">
        <v>52</v>
      </c>
      <c r="B74" s="22"/>
      <c r="C74" s="16">
        <v>500</v>
      </c>
      <c r="D74" s="17">
        <v>3000</v>
      </c>
      <c r="E74" s="19">
        <f t="shared" si="1"/>
        <v>3500</v>
      </c>
    </row>
    <row r="75" spans="1:5" ht="15" customHeight="1">
      <c r="A75" s="57" t="s">
        <v>54</v>
      </c>
      <c r="B75" s="16"/>
      <c r="C75" s="16"/>
      <c r="D75" s="17"/>
      <c r="E75" s="19">
        <f t="shared" si="1"/>
        <v>0</v>
      </c>
    </row>
    <row r="76" spans="1:5" ht="15" customHeight="1">
      <c r="A76" s="57" t="s">
        <v>53</v>
      </c>
      <c r="B76" s="20"/>
      <c r="C76" s="20"/>
      <c r="D76" s="17"/>
      <c r="E76" s="19">
        <f t="shared" si="1"/>
        <v>0</v>
      </c>
    </row>
    <row r="77" spans="1:5" ht="15" customHeight="1">
      <c r="A77" s="57" t="s">
        <v>6</v>
      </c>
      <c r="B77" s="20"/>
      <c r="C77" s="20"/>
      <c r="D77" s="17"/>
      <c r="E77" s="19">
        <f t="shared" si="1"/>
        <v>0</v>
      </c>
    </row>
    <row r="78" spans="1:5" s="56" customFormat="1" ht="15">
      <c r="A78" s="57" t="s">
        <v>64</v>
      </c>
      <c r="B78" s="61"/>
      <c r="C78" s="61"/>
      <c r="D78" s="58"/>
      <c r="E78" s="60">
        <f t="shared" si="1"/>
        <v>0</v>
      </c>
    </row>
    <row r="79" spans="1:5" s="56" customFormat="1" ht="15.75" thickBot="1">
      <c r="A79" s="59" t="s">
        <v>109</v>
      </c>
      <c r="B79" s="63"/>
      <c r="C79" s="62"/>
      <c r="D79" s="64"/>
      <c r="E79" s="60">
        <v>0</v>
      </c>
    </row>
    <row r="80" spans="1:6" ht="15.75">
      <c r="A80" s="10" t="s">
        <v>0</v>
      </c>
      <c r="B80" s="9">
        <f>SUM(B44:B79)</f>
        <v>3000</v>
      </c>
      <c r="C80" s="9">
        <f>SUM(C44:C79)</f>
        <v>2800</v>
      </c>
      <c r="D80" s="9">
        <f>SUM(D44:D79)</f>
        <v>4000</v>
      </c>
      <c r="E80" s="14">
        <f>SUM(E44:E79)</f>
        <v>9800</v>
      </c>
      <c r="F80" s="11"/>
    </row>
    <row r="81" spans="2:6" ht="13.5" thickBot="1">
      <c r="B81" s="11"/>
      <c r="C81" s="11"/>
      <c r="D81" s="11"/>
      <c r="E81" s="15"/>
      <c r="F81" s="11"/>
    </row>
    <row r="82" spans="1:6" ht="18.75">
      <c r="A82" s="31" t="s">
        <v>74</v>
      </c>
      <c r="B82" s="32">
        <f>E40-E80</f>
        <v>6800</v>
      </c>
      <c r="C82" s="33"/>
      <c r="D82" s="33"/>
      <c r="E82" s="34"/>
      <c r="F82" s="11"/>
    </row>
    <row r="83" spans="1:6" ht="18.75">
      <c r="A83" s="35" t="s">
        <v>75</v>
      </c>
      <c r="B83" s="30">
        <f>B7+B82</f>
        <v>13632</v>
      </c>
      <c r="C83" s="28"/>
      <c r="D83" s="28"/>
      <c r="E83" s="36"/>
      <c r="F83" s="11"/>
    </row>
    <row r="84" spans="1:6" ht="18.75">
      <c r="A84" s="38" t="s">
        <v>78</v>
      </c>
      <c r="B84" s="37">
        <f>(E80*3)</f>
        <v>29400</v>
      </c>
      <c r="C84" s="28"/>
      <c r="D84" s="28"/>
      <c r="E84" s="36"/>
      <c r="F84" s="11"/>
    </row>
    <row r="85" spans="1:6" ht="18.75">
      <c r="A85" s="39" t="s">
        <v>77</v>
      </c>
      <c r="B85" s="40"/>
      <c r="C85" s="41" t="str">
        <f>IF(B83&lt;=B84,"Yes","No")</f>
        <v>Yes</v>
      </c>
      <c r="D85" s="42"/>
      <c r="E85" s="43"/>
      <c r="F85" s="11"/>
    </row>
    <row r="86" spans="1:6" ht="18.75">
      <c r="A86" s="39" t="s">
        <v>72</v>
      </c>
      <c r="B86" s="44">
        <f>B80/(B80+C80+D80)</f>
        <v>0.30612244897959184</v>
      </c>
      <c r="C86" s="41" t="str">
        <f>IF(B86&gt;64.99%,"Yes","No")</f>
        <v>No</v>
      </c>
      <c r="D86" s="42"/>
      <c r="E86" s="43"/>
      <c r="F86" s="11"/>
    </row>
    <row r="87" spans="1:5" ht="19.5" thickBot="1">
      <c r="A87" s="45" t="s">
        <v>73</v>
      </c>
      <c r="B87" s="46">
        <f>D80/D40</f>
        <v>0.29411764705882354</v>
      </c>
      <c r="C87" s="47" t="str">
        <f>IF(B87&lt;34.99%,"Yes","No")</f>
        <v>Yes</v>
      </c>
      <c r="D87" s="48"/>
      <c r="E87" s="49"/>
    </row>
  </sheetData>
  <sheetProtection/>
  <mergeCells count="4">
    <mergeCell ref="A1:B1"/>
    <mergeCell ref="B9:D9"/>
    <mergeCell ref="B42:D42"/>
    <mergeCell ref="B7:E7"/>
  </mergeCells>
  <printOptions horizontalCentered="1"/>
  <pageMargins left="0.5" right="0.5" top="0.25" bottom="0.25" header="0" footer="0"/>
  <pageSetup fitToHeight="1" fitToWidth="1" horizontalDpi="600" verticalDpi="600" orientation="portrait" scale="50" r:id="rId2"/>
  <rowBreaks count="1" manualBreakCount="1">
    <brk id="34" max="255" man="1"/>
  </rowBreaks>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A26"/>
  <sheetViews>
    <sheetView zoomScalePageLayoutView="0" workbookViewId="0" topLeftCell="A1">
      <selection activeCell="A1" sqref="A1"/>
    </sheetView>
  </sheetViews>
  <sheetFormatPr defaultColWidth="9.140625" defaultRowHeight="12.75"/>
  <cols>
    <col min="1" max="1" width="129.8515625" style="51" bestFit="1" customWidth="1"/>
    <col min="2" max="16384" width="9.140625" style="50" customWidth="1"/>
  </cols>
  <sheetData>
    <row r="1" ht="18.75">
      <c r="A1" s="55" t="s">
        <v>84</v>
      </c>
    </row>
    <row r="2" ht="15">
      <c r="A2" s="51" t="s">
        <v>95</v>
      </c>
    </row>
    <row r="3" ht="15">
      <c r="A3" s="51" t="s">
        <v>108</v>
      </c>
    </row>
    <row r="4" ht="15">
      <c r="A4" s="52" t="s">
        <v>96</v>
      </c>
    </row>
    <row r="5" ht="30">
      <c r="A5" s="52" t="s">
        <v>97</v>
      </c>
    </row>
    <row r="6" ht="15">
      <c r="A6" s="52" t="s">
        <v>98</v>
      </c>
    </row>
    <row r="7" ht="15">
      <c r="A7" s="52" t="s">
        <v>99</v>
      </c>
    </row>
    <row r="8" ht="30">
      <c r="A8" s="51" t="s">
        <v>100</v>
      </c>
    </row>
    <row r="9" ht="30">
      <c r="A9" s="51" t="s">
        <v>101</v>
      </c>
    </row>
    <row r="10" ht="30">
      <c r="A10" s="52" t="s">
        <v>82</v>
      </c>
    </row>
    <row r="11" ht="15">
      <c r="A11" s="51" t="s">
        <v>102</v>
      </c>
    </row>
    <row r="12" ht="15">
      <c r="A12" s="51" t="s">
        <v>85</v>
      </c>
    </row>
    <row r="13" ht="15">
      <c r="A13" s="52" t="s">
        <v>103</v>
      </c>
    </row>
    <row r="14" ht="30">
      <c r="A14" s="52" t="s">
        <v>88</v>
      </c>
    </row>
    <row r="15" ht="30">
      <c r="A15" s="52" t="s">
        <v>89</v>
      </c>
    </row>
    <row r="16" ht="45">
      <c r="A16" s="54" t="s">
        <v>90</v>
      </c>
    </row>
    <row r="17" ht="15">
      <c r="A17" s="54" t="s">
        <v>104</v>
      </c>
    </row>
    <row r="18" ht="15">
      <c r="A18" s="54" t="s">
        <v>105</v>
      </c>
    </row>
    <row r="19" ht="15">
      <c r="A19" s="54" t="s">
        <v>91</v>
      </c>
    </row>
    <row r="20" ht="15">
      <c r="A20" s="54" t="s">
        <v>92</v>
      </c>
    </row>
    <row r="21" ht="15">
      <c r="A21" s="54" t="s">
        <v>93</v>
      </c>
    </row>
    <row r="22" ht="30">
      <c r="A22" s="53" t="s">
        <v>106</v>
      </c>
    </row>
    <row r="23" ht="15">
      <c r="A23" s="51" t="s">
        <v>94</v>
      </c>
    </row>
    <row r="24" ht="15">
      <c r="A24" s="51" t="s">
        <v>107</v>
      </c>
    </row>
    <row r="25" ht="30">
      <c r="A25" s="51" t="s">
        <v>86</v>
      </c>
    </row>
    <row r="26" ht="15">
      <c r="A26" s="51" t="s">
        <v>87</v>
      </c>
    </row>
  </sheetData>
  <sheetProtection/>
  <hyperlinks>
    <hyperlink ref="A1" r:id="rId1" display="Please review the Budgeting section the Pioneers Finance Practices"/>
  </hyperlinks>
  <printOptions/>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TelecomPioneers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Huffman</dc:creator>
  <cp:keywords/>
  <dc:description/>
  <cp:lastModifiedBy>Diane Rodger</cp:lastModifiedBy>
  <cp:lastPrinted>2013-03-01T23:38:12Z</cp:lastPrinted>
  <dcterms:created xsi:type="dcterms:W3CDTF">2008-09-29T22:10:37Z</dcterms:created>
  <dcterms:modified xsi:type="dcterms:W3CDTF">2014-01-08T13:33:58Z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